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NA_COMPRAS\Desktop\"/>
    </mc:Choice>
  </mc:AlternateContent>
  <bookViews>
    <workbookView xWindow="0" yWindow="0" windowWidth="20490" windowHeight="7650"/>
  </bookViews>
  <sheets>
    <sheet name="PAAAS 2022 SF" sheetId="1" r:id="rId1"/>
  </sheets>
  <definedNames>
    <definedName name="_xlnm.Print_Titles" localSheetId="0">'PAAAS 2022 SF'!$1:$3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1" l="1"/>
  <c r="E102" i="1"/>
  <c r="E101" i="1"/>
  <c r="D101" i="1"/>
  <c r="C101" i="1"/>
  <c r="E100" i="1"/>
  <c r="D99" i="1"/>
  <c r="C99" i="1"/>
  <c r="E99" i="1" s="1"/>
  <c r="E98" i="1"/>
  <c r="E97" i="1"/>
  <c r="D96" i="1"/>
  <c r="D95" i="1" s="1"/>
  <c r="C96" i="1"/>
  <c r="E96" i="1" s="1"/>
  <c r="C95" i="1"/>
  <c r="E95" i="1" s="1"/>
  <c r="E94" i="1"/>
  <c r="E93" i="1"/>
  <c r="E92" i="1"/>
  <c r="E91" i="1"/>
  <c r="D91" i="1"/>
  <c r="C91" i="1"/>
  <c r="E90" i="1"/>
  <c r="E89" i="1"/>
  <c r="E88" i="1"/>
  <c r="E87" i="1"/>
  <c r="D87" i="1"/>
  <c r="C87" i="1"/>
  <c r="E86" i="1"/>
  <c r="E85" i="1"/>
  <c r="E84" i="1"/>
  <c r="E83" i="1"/>
  <c r="D82" i="1"/>
  <c r="E82" i="1" s="1"/>
  <c r="C82" i="1"/>
  <c r="E81" i="1"/>
  <c r="E80" i="1"/>
  <c r="E79" i="1"/>
  <c r="E78" i="1"/>
  <c r="E77" i="1"/>
  <c r="D76" i="1"/>
  <c r="E76" i="1" s="1"/>
  <c r="C76" i="1"/>
  <c r="E75" i="1"/>
  <c r="E74" i="1"/>
  <c r="E73" i="1"/>
  <c r="E72" i="1"/>
  <c r="E71" i="1"/>
  <c r="D70" i="1"/>
  <c r="D49" i="1" s="1"/>
  <c r="C70" i="1"/>
  <c r="E69" i="1"/>
  <c r="E68" i="1"/>
  <c r="E67" i="1"/>
  <c r="D66" i="1"/>
  <c r="C66" i="1"/>
  <c r="E66" i="1" s="1"/>
  <c r="E65" i="1"/>
  <c r="E64" i="1"/>
  <c r="E63" i="1"/>
  <c r="D62" i="1"/>
  <c r="C62" i="1"/>
  <c r="E62" i="1" s="1"/>
  <c r="E61" i="1"/>
  <c r="E60" i="1"/>
  <c r="E59" i="1"/>
  <c r="E58" i="1"/>
  <c r="E57" i="1"/>
  <c r="D57" i="1"/>
  <c r="C57" i="1"/>
  <c r="E56" i="1"/>
  <c r="E55" i="1"/>
  <c r="E54" i="1"/>
  <c r="E53" i="1"/>
  <c r="E52" i="1"/>
  <c r="E51" i="1"/>
  <c r="D50" i="1"/>
  <c r="C50" i="1"/>
  <c r="E50" i="1" s="1"/>
  <c r="C49" i="1"/>
  <c r="E49" i="1" s="1"/>
  <c r="E48" i="1"/>
  <c r="E47" i="1"/>
  <c r="E46" i="1"/>
  <c r="E45" i="1"/>
  <c r="E44" i="1"/>
  <c r="E43" i="1"/>
  <c r="D42" i="1"/>
  <c r="E42" i="1" s="1"/>
  <c r="C42" i="1"/>
  <c r="E41" i="1"/>
  <c r="E40" i="1"/>
  <c r="E39" i="1"/>
  <c r="E38" i="1"/>
  <c r="D37" i="1"/>
  <c r="C37" i="1"/>
  <c r="E37" i="1" s="1"/>
  <c r="E36" i="1"/>
  <c r="E35" i="1"/>
  <c r="D35" i="1"/>
  <c r="C35" i="1"/>
  <c r="E34" i="1"/>
  <c r="E33" i="1"/>
  <c r="E32" i="1"/>
  <c r="E31" i="1"/>
  <c r="E30" i="1"/>
  <c r="E29" i="1"/>
  <c r="D29" i="1"/>
  <c r="C29" i="1"/>
  <c r="E28" i="1"/>
  <c r="E27" i="1"/>
  <c r="E26" i="1"/>
  <c r="E25" i="1"/>
  <c r="E24" i="1"/>
  <c r="E23" i="1"/>
  <c r="E22" i="1"/>
  <c r="E21" i="1"/>
  <c r="D20" i="1"/>
  <c r="C20" i="1"/>
  <c r="E20" i="1" s="1"/>
  <c r="E19" i="1"/>
  <c r="E18" i="1"/>
  <c r="E17" i="1"/>
  <c r="D17" i="1"/>
  <c r="C17" i="1"/>
  <c r="E16" i="1"/>
  <c r="E15" i="1"/>
  <c r="D14" i="1"/>
  <c r="E14" i="1" s="1"/>
  <c r="C14" i="1"/>
  <c r="E13" i="1"/>
  <c r="E12" i="1"/>
  <c r="E11" i="1"/>
  <c r="E10" i="1"/>
  <c r="E9" i="1"/>
  <c r="E8" i="1"/>
  <c r="E7" i="1"/>
  <c r="D6" i="1"/>
  <c r="E6" i="1" s="1"/>
  <c r="C6" i="1"/>
  <c r="E70" i="1" l="1"/>
  <c r="C5" i="1"/>
  <c r="D5" i="1"/>
  <c r="D4" i="1" s="1"/>
  <c r="C4" i="1" l="1"/>
  <c r="E5" i="1"/>
  <c r="E4" i="1" s="1"/>
</calcChain>
</file>

<file path=xl/sharedStrings.xml><?xml version="1.0" encoding="utf-8"?>
<sst xmlns="http://schemas.openxmlformats.org/spreadsheetml/2006/main" count="105" uniqueCount="105">
  <si>
    <t>PROGRAMA ANUAL DE ADQUISICIONES, ARRENDAMIENTOS Y SERVICIOS (PAAAS) 2022</t>
  </si>
  <si>
    <t>CUENTA</t>
  </si>
  <si>
    <t>CONCEPTO</t>
  </si>
  <si>
    <t>TRANSFERENCIAS ESTATALES</t>
  </si>
  <si>
    <t>INGRESOS PROPIOS</t>
  </si>
  <si>
    <t>TOTAL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</si>
  <si>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</si>
  <si>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</si>
  <si>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</si>
  <si>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</si>
  <si>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</si>
  <si>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</si>
  <si>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</si>
  <si>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</si>
  <si>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ident. de bienes y personas</t>
  </si>
  <si>
    <t>ALIMENTOS Y UTENSILIOS</t>
  </si>
  <si>
    <t>Productos alimenticios para personas</t>
  </si>
  <si>
    <t>Utensilios para el servicio de alimentación</t>
  </si>
  <si>
    <t>MATERIAS PRIMAS Y MATERIALES DE PRODUCCIÓN Y COMERCIALIZACIÓN</t>
  </si>
  <si>
    <t>Productos metálicos y a base de minerales no metálicos adquiridos como materia prima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</si>
  <si>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</si>
  <si>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</si>
  <si>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</si>
  <si>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</si>
  <si>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</si>
  <si>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</si>
  <si>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</si>
  <si>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</si>
  <si>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</si>
  <si>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</si>
  <si>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LAB.</t>
  </si>
  <si>
    <t>Productos químicos básicos</t>
  </si>
  <si>
    <t>Fertilizantes, pesticidas y otros agroquímicos</t>
  </si>
  <si>
    <t>Materiales, accesorios y suministros médicos</t>
  </si>
  <si>
    <t>Materiales, accesorios y suministros de laboratorio</t>
  </si>
  <si>
    <t>Fibras sintéticas, hules, plásticos y derivados</t>
  </si>
  <si>
    <t>COMBUSTIBLES, LUBRICANTES Y ADITIVOS</t>
  </si>
  <si>
    <t>Combustibles, lubricantes y aditivos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</si>
  <si>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</si>
  <si>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</si>
  <si>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</si>
  <si>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</si>
  <si>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</si>
  <si>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HERRAMIENTAS, REFACCIONES Y ACCESORIOS MENORES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</si>
  <si>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</si>
  <si>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</si>
  <si>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</si>
  <si>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</si>
  <si>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</si>
  <si>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</si>
  <si>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</si>
  <si>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</si>
  <si>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</si>
  <si>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>Gas</t>
  </si>
  <si>
    <t>Agua</t>
  </si>
  <si>
    <t>Telefonía tradicional</t>
  </si>
  <si>
    <t>Telefonía celular</t>
  </si>
  <si>
    <t>Servicios de acceso de Internet, redes y procesamiento de información</t>
  </si>
  <si>
    <t>SERVICIOS DE ARRENDAMIENTO</t>
  </si>
  <si>
    <t>Arrendamiento de edificios</t>
  </si>
  <si>
    <t>Arrendamiento de mobiliario y equipo de administración, educacional y recreativo</t>
  </si>
  <si>
    <t>Arrendamiento de activos intangibles</t>
  </si>
  <si>
    <t>Otros arrendamientos</t>
  </si>
  <si>
    <t>SERVICIOS PROFESIONALES, CIENTÍFICOS, TÉCNICOS Y OTROS SERVICIOS</t>
  </si>
  <si>
    <t>Servicios legales, de contabilidad, auditoría y relacionados</t>
  </si>
  <si>
    <t>Servicios de capacitación</t>
  </si>
  <si>
    <t>Servicios profesionales, científicos y técnicos integrales</t>
  </si>
  <si>
    <t>SERVICIOS FINANCIEROS, BANCARIOS Y COMERCIALES</t>
  </si>
  <si>
    <t>Servicios financieros y bancarios</t>
  </si>
  <si>
    <t>Seguro de bienes patrimoniales</t>
  </si>
  <si>
    <t>Fletes y maniobras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</si>
  <si>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</si>
  <si>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</si>
  <si>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</si>
  <si>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Reparación y mantenimiento de equipo de transporte</t>
  </si>
  <si>
    <t>Instalación, reparación y mantenimiento de maquinaria, otros equipos y herramienta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</si>
  <si>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</si>
  <si>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</si>
  <si>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</si>
  <si>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</si>
  <si>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revelado de fotografías</t>
  </si>
  <si>
    <t>Servicios de la industria fílmica, del sonido y del video</t>
  </si>
  <si>
    <t>Otros servicios de información</t>
  </si>
  <si>
    <t>SERVICIOS DE TRASLADO Y VIÁTICOS</t>
  </si>
  <si>
    <t>Pasajes aéreos</t>
  </si>
  <si>
    <t>Pasajes terrestres</t>
  </si>
  <si>
    <t>Viáticos en el país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</si>
  <si>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</si>
  <si>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</si>
  <si>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</si>
  <si>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</si>
  <si>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</si>
  <si>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OTROS SERVICIOS GENERALES</t>
  </si>
  <si>
    <t>Impuestos y derechos</t>
  </si>
  <si>
    <t>Otros gastos por responsabilidades</t>
  </si>
  <si>
    <t>Otros servicios generales</t>
  </si>
  <si>
    <t>BIENES MUEBLES, INMUEBLES E INTANGIBLES</t>
  </si>
  <si>
    <t>MOBILIARIO Y EQUIPO DE ADMÓN.</t>
  </si>
  <si>
    <t>Muebles de oficina y estantería</t>
  </si>
  <si>
    <t>Equipo de cómputo y de tecnologías de la información</t>
  </si>
  <si>
    <t>MAQUINARIA, OTROS EQUIPOS Y HERRAMIENTAS</t>
  </si>
  <si>
    <t>Maquinaria y equipo industrial</t>
  </si>
  <si>
    <t>ACTIVOS INTANGIBLES</t>
  </si>
  <si>
    <t>Software</t>
  </si>
  <si>
    <t>Licencias informáticas e intelectuales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</si>
</sst>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249977111117893"/>
      </bottom>
      <diagonal/>
    </border>
    <border>
      <left/>
      <right/>
      <top style="medium">
        <color theme="0" tint="-0.499984740745262"/>
      </top>
      <bottom style="thin">
        <color theme="0" tint="-0.249977111117893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249977111117893"/>
      </bottom>
      <diagonal/>
    </border>
    <border>
      <left style="medium">
        <color theme="0" tint="-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499984740745262"/>
      </left>
      <right/>
      <top style="thin">
        <color theme="0" tint="-0.249977111117893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77111117893"/>
      </top>
      <bottom style="medium">
        <color theme="0" tint="-0.499984740745262"/>
      </bottom>
      <diagonal/>
    </border>
    <border>
      <left/>
      <right/>
      <top style="thin">
        <color theme="0" tint="-0.249977111117893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249977111117893"/>
      </top>
      <bottom style="medium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5" xfId="0" applyFont="1" applyFill="1" applyBorder="1" applyAlignment="1">
      <alignment horizontal="right" vertical="center" wrapText="1" indent="2"/>
    </xf>
    <xf numFmtId="0" fontId="4" fillId="2" borderId="6" xfId="0" applyFont="1" applyFill="1" applyBorder="1" applyAlignment="1">
      <alignment horizontal="left" vertical="center" wrapText="1"/>
    </xf>
    <xf numFmtId="44" fontId="5" fillId="2" borderId="6" xfId="2" applyFont="1" applyFill="1" applyBorder="1" applyAlignment="1">
      <alignment vertical="center" wrapText="1"/>
    </xf>
    <xf numFmtId="44" fontId="5" fillId="2" borderId="7" xfId="2" applyFont="1" applyFill="1" applyBorder="1" applyAlignment="1">
      <alignment vertical="center" wrapText="1"/>
    </xf>
    <xf numFmtId="44" fontId="5" fillId="2" borderId="8" xfId="2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right" vertical="center" wrapText="1" indent="2"/>
    </xf>
    <xf numFmtId="0" fontId="4" fillId="3" borderId="6" xfId="0" applyFont="1" applyFill="1" applyBorder="1" applyAlignment="1">
      <alignment horizontal="left" vertical="center" wrapText="1"/>
    </xf>
    <xf numFmtId="44" fontId="4" fillId="3" borderId="6" xfId="2" applyFont="1" applyFill="1" applyBorder="1" applyAlignment="1">
      <alignment vertical="center" wrapText="1"/>
    </xf>
    <xf numFmtId="44" fontId="4" fillId="3" borderId="7" xfId="2" applyFont="1" applyFill="1" applyBorder="1" applyAlignment="1">
      <alignment vertical="center" wrapText="1"/>
    </xf>
    <xf numFmtId="44" fontId="4" fillId="3" borderId="8" xfId="2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0" fillId="4" borderId="6" xfId="0" applyFill="1" applyBorder="1" applyAlignment="1">
      <alignment horizontal="left" vertical="center" wrapText="1" indent="2"/>
    </xf>
    <xf numFmtId="43" fontId="0" fillId="4" borderId="6" xfId="2" applyNumberFormat="1" applyFont="1" applyFill="1" applyBorder="1" applyAlignment="1">
      <alignment vertical="center" wrapText="1"/>
    </xf>
    <xf numFmtId="43" fontId="0" fillId="4" borderId="7" xfId="2" applyNumberFormat="1" applyFont="1" applyFill="1" applyBorder="1" applyAlignment="1">
      <alignment vertical="center" wrapText="1"/>
    </xf>
    <xf numFmtId="43" fontId="2" fillId="4" borderId="8" xfId="2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 indent="3"/>
    </xf>
    <xf numFmtId="43" fontId="7" fillId="0" borderId="6" xfId="2" applyNumberFormat="1" applyFont="1" applyBorder="1" applyAlignment="1">
      <alignment vertical="center" wrapText="1"/>
    </xf>
    <xf numFmtId="43" fontId="7" fillId="0" borderId="7" xfId="2" applyNumberFormat="1" applyFont="1" applyBorder="1" applyAlignment="1">
      <alignment vertical="center" wrapText="1"/>
    </xf>
    <xf numFmtId="43" fontId="6" fillId="0" borderId="8" xfId="2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2" fillId="4" borderId="5" xfId="0" applyFont="1" applyFill="1" applyBorder="1" applyAlignment="1">
      <alignment horizontal="right" vertical="center" wrapText="1" indent="1"/>
    </xf>
    <xf numFmtId="164" fontId="7" fillId="0" borderId="0" xfId="1" applyFont="1" applyFill="1" applyAlignment="1">
      <alignment wrapText="1"/>
    </xf>
    <xf numFmtId="44" fontId="7" fillId="0" borderId="6" xfId="0" applyNumberFormat="1" applyFont="1" applyBorder="1" applyAlignment="1">
      <alignment vertical="center" wrapText="1"/>
    </xf>
    <xf numFmtId="43" fontId="7" fillId="0" borderId="7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 indent="3"/>
    </xf>
    <xf numFmtId="44" fontId="7" fillId="0" borderId="10" xfId="0" applyNumberFormat="1" applyFont="1" applyBorder="1" applyAlignment="1">
      <alignment vertical="center" wrapText="1"/>
    </xf>
    <xf numFmtId="43" fontId="7" fillId="0" borderId="11" xfId="0" applyNumberFormat="1" applyFont="1" applyBorder="1" applyAlignment="1">
      <alignment vertical="center" wrapText="1"/>
    </xf>
    <xf numFmtId="43" fontId="6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zoomScaleNormal="100" workbookViewId="0">
      <pane ySplit="3" topLeftCell="A100" activePane="bottomLeft" state="frozen"/>
      <selection pane="bottomLeft" activeCell="C6" sqref="C6"/>
    </sheetView>
  </sheetViews>
  <sheetFormatPr baseColWidth="10" defaultRowHeight="15" x14ac:dyDescent="0.25"/>
  <cols>
    <col min="1" max="1" width="8.28515625" style="37" bestFit="1" customWidth="1"/>
    <col min="2" max="2" width="61.7109375" style="38" customWidth="1"/>
    <col min="3" max="3" width="17.28515625" customWidth="1"/>
    <col min="4" max="5" width="17.28515625" bestFit="1" customWidth="1"/>
  </cols>
  <sheetData>
    <row r="1" spans="1:5" ht="21" customHeight="1" x14ac:dyDescent="0.25">
      <c r="A1" s="39" t="s">
        <v>0</v>
      </c>
      <c r="B1" s="39"/>
      <c r="C1" s="39"/>
      <c r="D1" s="39"/>
      <c r="E1" s="39"/>
    </row>
    <row r="2" spans="1:5" ht="15" customHeight="1" thickBot="1" x14ac:dyDescent="0.3">
      <c r="A2" s="1"/>
      <c r="B2" s="1"/>
      <c r="C2" s="1"/>
      <c r="D2" s="1"/>
      <c r="E2" s="1"/>
    </row>
    <row r="3" spans="1:5" s="6" customFormat="1" ht="30" x14ac:dyDescent="0.25">
      <c r="A3" s="2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s="6" customFormat="1" ht="17.25" x14ac:dyDescent="0.25">
      <c r="A4" s="7"/>
      <c r="B4" s="8"/>
      <c r="C4" s="9">
        <f>C5+C49+C95</f>
        <v>1497835</v>
      </c>
      <c r="D4" s="10">
        <f>D5+D49+D95</f>
        <v>2967353.09</v>
      </c>
      <c r="E4" s="11">
        <f>E5+E49+E95</f>
        <v>4465188.09</v>
      </c>
    </row>
    <row r="5" spans="1:5" s="6" customFormat="1" ht="15.75" x14ac:dyDescent="0.25">
      <c r="A5" s="12">
        <v>2000</v>
      </c>
      <c r="B5" s="13" t="s">
        <v>6</v>
      </c>
      <c r="C5" s="14">
        <f>SUM(C6+C14+C17+C20++C29+C35+C37+C42)</f>
        <v>633326.00000000012</v>
      </c>
      <c r="D5" s="15">
        <f>SUM(D6+D14+D17+D20++D29+D35+D37+D42)</f>
        <v>1006767</v>
      </c>
      <c r="E5" s="16">
        <f t="shared" ref="E5:E36" si="0">SUM(C5:D5)</f>
        <v>1640093</v>
      </c>
    </row>
    <row r="6" spans="1:5" s="6" customFormat="1" ht="30" x14ac:dyDescent="0.25">
      <c r="A6" s="17">
        <v>2100</v>
      </c>
      <c r="B6" s="18" t="s">
        <v>7</v>
      </c>
      <c r="C6" s="19">
        <f>SUM(C7:C13)</f>
        <v>350977.37000000005</v>
      </c>
      <c r="D6" s="20">
        <f>SUM(D7:D13)</f>
        <v>557931.8600000001</v>
      </c>
      <c r="E6" s="21">
        <f t="shared" si="0"/>
        <v>908909.23000000021</v>
      </c>
    </row>
    <row r="7" spans="1:5" s="27" customFormat="1" ht="12.75" x14ac:dyDescent="0.2">
      <c r="A7" s="22">
        <v>211</v>
      </c>
      <c r="B7" s="23" t="s">
        <v>8</v>
      </c>
      <c r="C7" s="24">
        <v>78049.37</v>
      </c>
      <c r="D7" s="25">
        <v>124071.74</v>
      </c>
      <c r="E7" s="26">
        <f t="shared" si="0"/>
        <v>202121.11</v>
      </c>
    </row>
    <row r="8" spans="1:5" s="27" customFormat="1" ht="12.75" x14ac:dyDescent="0.2">
      <c r="A8" s="22">
        <v>212</v>
      </c>
      <c r="B8" s="23" t="s">
        <v>9</v>
      </c>
      <c r="C8" s="24">
        <v>78986.2</v>
      </c>
      <c r="D8" s="25">
        <v>125560.45</v>
      </c>
      <c r="E8" s="26">
        <f t="shared" si="0"/>
        <v>204546.65</v>
      </c>
    </row>
    <row r="9" spans="1:5" s="27" customFormat="1" ht="25.5" x14ac:dyDescent="0.2">
      <c r="A9" s="22">
        <v>214</v>
      </c>
      <c r="B9" s="23" t="s">
        <v>10</v>
      </c>
      <c r="C9" s="24">
        <v>43184.37</v>
      </c>
      <c r="D9" s="25">
        <v>68648.05</v>
      </c>
      <c r="E9" s="26">
        <f t="shared" si="0"/>
        <v>111832.42000000001</v>
      </c>
    </row>
    <row r="10" spans="1:5" s="27" customFormat="1" ht="12.75" x14ac:dyDescent="0.2">
      <c r="A10" s="22">
        <v>215</v>
      </c>
      <c r="B10" s="23" t="s">
        <v>11</v>
      </c>
      <c r="C10" s="24">
        <v>3300.89</v>
      </c>
      <c r="D10" s="25">
        <v>5247.26</v>
      </c>
      <c r="E10" s="26">
        <f t="shared" si="0"/>
        <v>8548.15</v>
      </c>
    </row>
    <row r="11" spans="1:5" s="27" customFormat="1" ht="12.75" x14ac:dyDescent="0.2">
      <c r="A11" s="22">
        <v>216</v>
      </c>
      <c r="B11" s="23" t="s">
        <v>12</v>
      </c>
      <c r="C11" s="24">
        <v>59131.21</v>
      </c>
      <c r="D11" s="25">
        <v>93997.96</v>
      </c>
      <c r="E11" s="26">
        <f t="shared" si="0"/>
        <v>153129.17000000001</v>
      </c>
    </row>
    <row r="12" spans="1:5" s="27" customFormat="1" ht="12.75" x14ac:dyDescent="0.2">
      <c r="A12" s="22">
        <v>217</v>
      </c>
      <c r="B12" s="23" t="s">
        <v>13</v>
      </c>
      <c r="C12" s="24">
        <v>83903.12</v>
      </c>
      <c r="D12" s="25">
        <v>133376.64000000001</v>
      </c>
      <c r="E12" s="26">
        <f t="shared" si="0"/>
        <v>217279.76</v>
      </c>
    </row>
    <row r="13" spans="1:5" s="27" customFormat="1" ht="12.75" x14ac:dyDescent="0.2">
      <c r="A13" s="22">
        <v>218</v>
      </c>
      <c r="B13" s="23" t="s">
        <v>14</v>
      </c>
      <c r="C13" s="24">
        <v>4422.21</v>
      </c>
      <c r="D13" s="25">
        <v>7029.76</v>
      </c>
      <c r="E13" s="26">
        <f t="shared" si="0"/>
        <v>11451.970000000001</v>
      </c>
    </row>
    <row r="14" spans="1:5" s="6" customFormat="1" x14ac:dyDescent="0.25">
      <c r="A14" s="28">
        <v>2200</v>
      </c>
      <c r="B14" s="18" t="s">
        <v>15</v>
      </c>
      <c r="C14" s="19">
        <f t="shared" ref="C14:D14" si="1">SUM(C15:C16)</f>
        <v>43984.4</v>
      </c>
      <c r="D14" s="20">
        <f t="shared" si="1"/>
        <v>69919.839999999997</v>
      </c>
      <c r="E14" s="21">
        <f t="shared" si="0"/>
        <v>113904.23999999999</v>
      </c>
    </row>
    <row r="15" spans="1:5" s="27" customFormat="1" ht="12.75" x14ac:dyDescent="0.2">
      <c r="A15" s="22">
        <v>221</v>
      </c>
      <c r="B15" s="23" t="s">
        <v>16</v>
      </c>
      <c r="C15" s="24">
        <v>39394.85</v>
      </c>
      <c r="D15" s="25">
        <v>62624.06</v>
      </c>
      <c r="E15" s="26">
        <f t="shared" si="0"/>
        <v>102018.91</v>
      </c>
    </row>
    <row r="16" spans="1:5" s="27" customFormat="1" ht="12.75" x14ac:dyDescent="0.2">
      <c r="A16" s="22">
        <v>223</v>
      </c>
      <c r="B16" s="23" t="s">
        <v>17</v>
      </c>
      <c r="C16" s="24">
        <v>4589.55</v>
      </c>
      <c r="D16" s="25">
        <v>7295.78</v>
      </c>
      <c r="E16" s="26">
        <f t="shared" si="0"/>
        <v>11885.33</v>
      </c>
    </row>
    <row r="17" spans="1:5" s="6" customFormat="1" ht="30" x14ac:dyDescent="0.25">
      <c r="A17" s="28">
        <v>2300</v>
      </c>
      <c r="B17" s="18" t="s">
        <v>18</v>
      </c>
      <c r="C17" s="19">
        <f>SUM(C18:C19)</f>
        <v>15341.27</v>
      </c>
      <c r="D17" s="20">
        <f>SUM(D18:D19)</f>
        <v>24387.27</v>
      </c>
      <c r="E17" s="21">
        <f t="shared" si="0"/>
        <v>39728.54</v>
      </c>
    </row>
    <row r="18" spans="1:5" s="27" customFormat="1" ht="25.5" x14ac:dyDescent="0.2">
      <c r="A18" s="22">
        <v>236</v>
      </c>
      <c r="B18" s="23" t="s">
        <v>19</v>
      </c>
      <c r="C18" s="24">
        <v>14920.17</v>
      </c>
      <c r="D18" s="25">
        <v>23717.86</v>
      </c>
      <c r="E18" s="26">
        <f t="shared" si="0"/>
        <v>38638.03</v>
      </c>
    </row>
    <row r="19" spans="1:5" s="27" customFormat="1" ht="12.75" x14ac:dyDescent="0.2">
      <c r="A19" s="22">
        <v>239</v>
      </c>
      <c r="B19" s="23" t="s">
        <v>20</v>
      </c>
      <c r="C19" s="24">
        <v>421.1</v>
      </c>
      <c r="D19" s="25">
        <v>669.41</v>
      </c>
      <c r="E19" s="26">
        <f t="shared" si="0"/>
        <v>1090.51</v>
      </c>
    </row>
    <row r="20" spans="1:5" s="6" customFormat="1" x14ac:dyDescent="0.25">
      <c r="A20" s="28">
        <v>2400</v>
      </c>
      <c r="B20" s="18" t="s">
        <v>21</v>
      </c>
      <c r="C20" s="19">
        <f>SUM(C21:C28)</f>
        <v>73526.2</v>
      </c>
      <c r="D20" s="20">
        <f>SUM(D21:D28)</f>
        <v>116880.96000000001</v>
      </c>
      <c r="E20" s="21">
        <f t="shared" si="0"/>
        <v>190407.16</v>
      </c>
    </row>
    <row r="21" spans="1:5" s="27" customFormat="1" ht="12.75" x14ac:dyDescent="0.2">
      <c r="A21" s="22">
        <v>241</v>
      </c>
      <c r="B21" s="23" t="s">
        <v>22</v>
      </c>
      <c r="C21" s="24">
        <v>1410.64</v>
      </c>
      <c r="D21" s="25">
        <v>2242.42</v>
      </c>
      <c r="E21" s="26">
        <f t="shared" si="0"/>
        <v>3653.0600000000004</v>
      </c>
    </row>
    <row r="22" spans="1:5" s="27" customFormat="1" ht="12.75" x14ac:dyDescent="0.2">
      <c r="A22" s="22">
        <v>242</v>
      </c>
      <c r="B22" s="23" t="s">
        <v>23</v>
      </c>
      <c r="C22" s="24">
        <v>55.24</v>
      </c>
      <c r="D22" s="25">
        <v>87.81</v>
      </c>
      <c r="E22" s="26">
        <f t="shared" si="0"/>
        <v>143.05000000000001</v>
      </c>
    </row>
    <row r="23" spans="1:5" s="27" customFormat="1" ht="12.75" x14ac:dyDescent="0.2">
      <c r="A23" s="22">
        <v>243</v>
      </c>
      <c r="B23" s="23" t="s">
        <v>24</v>
      </c>
      <c r="C23" s="24">
        <v>2293.41</v>
      </c>
      <c r="D23" s="25">
        <v>3645.73</v>
      </c>
      <c r="E23" s="26">
        <f t="shared" si="0"/>
        <v>5939.1399999999994</v>
      </c>
    </row>
    <row r="24" spans="1:5" s="27" customFormat="1" ht="12.75" x14ac:dyDescent="0.2">
      <c r="A24" s="22">
        <v>244</v>
      </c>
      <c r="B24" s="23" t="s">
        <v>25</v>
      </c>
      <c r="C24" s="24">
        <v>208.63</v>
      </c>
      <c r="D24" s="25">
        <v>331.66</v>
      </c>
      <c r="E24" s="26">
        <f t="shared" si="0"/>
        <v>540.29</v>
      </c>
    </row>
    <row r="25" spans="1:5" s="27" customFormat="1" ht="12.75" x14ac:dyDescent="0.2">
      <c r="A25" s="22">
        <v>246</v>
      </c>
      <c r="B25" s="23" t="s">
        <v>26</v>
      </c>
      <c r="C25" s="24">
        <v>22842.44</v>
      </c>
      <c r="D25" s="25">
        <v>36311.5</v>
      </c>
      <c r="E25" s="26">
        <f t="shared" si="0"/>
        <v>59153.94</v>
      </c>
    </row>
    <row r="26" spans="1:5" s="27" customFormat="1" ht="12.75" x14ac:dyDescent="0.2">
      <c r="A26" s="22">
        <v>247</v>
      </c>
      <c r="B26" s="23" t="s">
        <v>27</v>
      </c>
      <c r="C26" s="24">
        <v>10308.219999999999</v>
      </c>
      <c r="D26" s="25">
        <v>16386.47</v>
      </c>
      <c r="E26" s="26">
        <f t="shared" si="0"/>
        <v>26694.690000000002</v>
      </c>
    </row>
    <row r="27" spans="1:5" s="27" customFormat="1" ht="12.75" x14ac:dyDescent="0.2">
      <c r="A27" s="22">
        <v>248</v>
      </c>
      <c r="B27" s="23" t="s">
        <v>28</v>
      </c>
      <c r="C27" s="24">
        <v>22115.71</v>
      </c>
      <c r="D27" s="25">
        <v>35156.239999999998</v>
      </c>
      <c r="E27" s="26">
        <f t="shared" si="0"/>
        <v>57271.95</v>
      </c>
    </row>
    <row r="28" spans="1:5" s="27" customFormat="1" ht="12.75" x14ac:dyDescent="0.2">
      <c r="A28" s="22">
        <v>249</v>
      </c>
      <c r="B28" s="23" t="s">
        <v>29</v>
      </c>
      <c r="C28" s="24">
        <v>14291.91</v>
      </c>
      <c r="D28" s="25">
        <v>22719.13</v>
      </c>
      <c r="E28" s="26">
        <f t="shared" si="0"/>
        <v>37011.040000000001</v>
      </c>
    </row>
    <row r="29" spans="1:5" s="6" customFormat="1" x14ac:dyDescent="0.25">
      <c r="A29" s="28">
        <v>2500</v>
      </c>
      <c r="B29" s="18" t="s">
        <v>30</v>
      </c>
      <c r="C29" s="19">
        <f t="shared" ref="C29:D29" si="2">SUM(C30:C34)</f>
        <v>52652.79</v>
      </c>
      <c r="D29" s="20">
        <f t="shared" si="2"/>
        <v>83699.62</v>
      </c>
      <c r="E29" s="21">
        <f t="shared" si="0"/>
        <v>136352.41</v>
      </c>
    </row>
    <row r="30" spans="1:5" s="27" customFormat="1" ht="12.75" x14ac:dyDescent="0.2">
      <c r="A30" s="22">
        <v>251</v>
      </c>
      <c r="B30" s="23" t="s">
        <v>31</v>
      </c>
      <c r="C30" s="24">
        <v>10332.07</v>
      </c>
      <c r="D30" s="25">
        <v>16424.38</v>
      </c>
      <c r="E30" s="26">
        <f t="shared" si="0"/>
        <v>26756.45</v>
      </c>
    </row>
    <row r="31" spans="1:5" s="27" customFormat="1" ht="12.75" x14ac:dyDescent="0.2">
      <c r="A31" s="22">
        <v>252</v>
      </c>
      <c r="B31" s="23" t="s">
        <v>32</v>
      </c>
      <c r="C31" s="24">
        <v>793.4</v>
      </c>
      <c r="D31" s="25">
        <v>1261.28</v>
      </c>
      <c r="E31" s="26">
        <f t="shared" si="0"/>
        <v>2054.6799999999998</v>
      </c>
    </row>
    <row r="32" spans="1:5" s="27" customFormat="1" ht="12.75" x14ac:dyDescent="0.2">
      <c r="A32" s="22">
        <v>254</v>
      </c>
      <c r="B32" s="23" t="s">
        <v>33</v>
      </c>
      <c r="C32" s="24">
        <v>2032.6</v>
      </c>
      <c r="D32" s="25">
        <v>3231.13</v>
      </c>
      <c r="E32" s="26">
        <f t="shared" si="0"/>
        <v>5263.73</v>
      </c>
    </row>
    <row r="33" spans="1:5" s="27" customFormat="1" ht="12.75" x14ac:dyDescent="0.2">
      <c r="A33" s="22">
        <v>255</v>
      </c>
      <c r="B33" s="23" t="s">
        <v>34</v>
      </c>
      <c r="C33" s="24">
        <v>31313.03</v>
      </c>
      <c r="D33" s="25">
        <v>49776.79</v>
      </c>
      <c r="E33" s="26">
        <f t="shared" si="0"/>
        <v>81089.820000000007</v>
      </c>
    </row>
    <row r="34" spans="1:5" s="27" customFormat="1" ht="12.75" x14ac:dyDescent="0.2">
      <c r="A34" s="22">
        <v>256</v>
      </c>
      <c r="B34" s="23" t="s">
        <v>35</v>
      </c>
      <c r="C34" s="24">
        <v>8181.69</v>
      </c>
      <c r="D34" s="25">
        <v>13006.04</v>
      </c>
      <c r="E34" s="26">
        <f t="shared" si="0"/>
        <v>21187.73</v>
      </c>
    </row>
    <row r="35" spans="1:5" s="6" customFormat="1" x14ac:dyDescent="0.25">
      <c r="A35" s="28">
        <v>2600</v>
      </c>
      <c r="B35" s="18" t="s">
        <v>36</v>
      </c>
      <c r="C35" s="19">
        <f t="shared" ref="C35:D35" si="3">SUM(C36)</f>
        <v>26152.04</v>
      </c>
      <c r="D35" s="20">
        <f t="shared" si="3"/>
        <v>41572.6</v>
      </c>
      <c r="E35" s="21">
        <f t="shared" si="0"/>
        <v>67724.639999999999</v>
      </c>
    </row>
    <row r="36" spans="1:5" s="27" customFormat="1" ht="12.75" x14ac:dyDescent="0.2">
      <c r="A36" s="22">
        <v>261</v>
      </c>
      <c r="B36" s="23" t="s">
        <v>37</v>
      </c>
      <c r="C36" s="29">
        <v>26152.04</v>
      </c>
      <c r="D36" s="25">
        <v>41572.6</v>
      </c>
      <c r="E36" s="26">
        <f t="shared" si="0"/>
        <v>67724.639999999999</v>
      </c>
    </row>
    <row r="37" spans="1:5" s="6" customFormat="1" ht="30" x14ac:dyDescent="0.25">
      <c r="A37" s="28">
        <v>2700</v>
      </c>
      <c r="B37" s="18" t="s">
        <v>38</v>
      </c>
      <c r="C37" s="19">
        <f>SUM(C38:C41)</f>
        <v>33164.71</v>
      </c>
      <c r="D37" s="20">
        <f>SUM(D38:D41)</f>
        <v>52719.729999999996</v>
      </c>
      <c r="E37" s="21">
        <f t="shared" ref="E37:E68" si="4">SUM(C37:D37)</f>
        <v>85884.44</v>
      </c>
    </row>
    <row r="38" spans="1:5" s="27" customFormat="1" ht="12.75" x14ac:dyDescent="0.2">
      <c r="A38" s="22">
        <v>271</v>
      </c>
      <c r="B38" s="23" t="s">
        <v>39</v>
      </c>
      <c r="C38" s="24">
        <v>18532.38</v>
      </c>
      <c r="D38" s="25">
        <v>29460.02</v>
      </c>
      <c r="E38" s="26">
        <f t="shared" si="4"/>
        <v>47992.4</v>
      </c>
    </row>
    <row r="39" spans="1:5" s="27" customFormat="1" ht="12.75" x14ac:dyDescent="0.2">
      <c r="A39" s="22">
        <v>272</v>
      </c>
      <c r="B39" s="23" t="s">
        <v>40</v>
      </c>
      <c r="C39" s="24">
        <v>1907.8</v>
      </c>
      <c r="D39" s="25">
        <v>3032.16</v>
      </c>
      <c r="E39" s="26">
        <f t="shared" si="4"/>
        <v>4939.96</v>
      </c>
    </row>
    <row r="40" spans="1:5" s="27" customFormat="1" ht="12.75" x14ac:dyDescent="0.2">
      <c r="A40" s="22">
        <v>273</v>
      </c>
      <c r="B40" s="23" t="s">
        <v>41</v>
      </c>
      <c r="C40" s="24">
        <v>12611.68</v>
      </c>
      <c r="D40" s="25">
        <v>20048.16</v>
      </c>
      <c r="E40" s="26">
        <f t="shared" si="4"/>
        <v>32659.84</v>
      </c>
    </row>
    <row r="41" spans="1:5" s="27" customFormat="1" ht="12.75" x14ac:dyDescent="0.2">
      <c r="A41" s="22">
        <v>274</v>
      </c>
      <c r="B41" s="23" t="s">
        <v>42</v>
      </c>
      <c r="C41" s="24">
        <v>112.85</v>
      </c>
      <c r="D41" s="25">
        <v>179.39</v>
      </c>
      <c r="E41" s="26">
        <f t="shared" si="4"/>
        <v>292.24</v>
      </c>
    </row>
    <row r="42" spans="1:5" s="6" customFormat="1" x14ac:dyDescent="0.25">
      <c r="A42" s="28">
        <v>2900</v>
      </c>
      <c r="B42" s="18" t="s">
        <v>43</v>
      </c>
      <c r="C42" s="19">
        <f>SUM(C43:C48)</f>
        <v>37527.22</v>
      </c>
      <c r="D42" s="20">
        <f>SUM(D43:D48)</f>
        <v>59655.119999999995</v>
      </c>
      <c r="E42" s="21">
        <f t="shared" si="4"/>
        <v>97182.34</v>
      </c>
    </row>
    <row r="43" spans="1:5" s="27" customFormat="1" ht="12.75" x14ac:dyDescent="0.2">
      <c r="A43" s="22">
        <v>291</v>
      </c>
      <c r="B43" s="23" t="s">
        <v>44</v>
      </c>
      <c r="C43" s="24">
        <v>18154.11</v>
      </c>
      <c r="D43" s="25">
        <v>28858.69</v>
      </c>
      <c r="E43" s="26">
        <f t="shared" si="4"/>
        <v>47012.800000000003</v>
      </c>
    </row>
    <row r="44" spans="1:5" s="27" customFormat="1" ht="12.75" x14ac:dyDescent="0.2">
      <c r="A44" s="22">
        <v>292</v>
      </c>
      <c r="B44" s="23" t="s">
        <v>45</v>
      </c>
      <c r="C44" s="24">
        <v>2576.1999999999998</v>
      </c>
      <c r="D44" s="25">
        <v>4095.25</v>
      </c>
      <c r="E44" s="26">
        <f t="shared" si="4"/>
        <v>6671.45</v>
      </c>
    </row>
    <row r="45" spans="1:5" s="27" customFormat="1" ht="25.5" x14ac:dyDescent="0.2">
      <c r="A45" s="22">
        <v>294</v>
      </c>
      <c r="B45" s="23" t="s">
        <v>46</v>
      </c>
      <c r="C45" s="24">
        <v>1883.65</v>
      </c>
      <c r="D45" s="25">
        <v>2994.33</v>
      </c>
      <c r="E45" s="26">
        <f t="shared" si="4"/>
        <v>4877.9799999999996</v>
      </c>
    </row>
    <row r="46" spans="1:5" s="27" customFormat="1" ht="12.75" x14ac:dyDescent="0.2">
      <c r="A46" s="22">
        <v>296</v>
      </c>
      <c r="B46" s="23" t="s">
        <v>47</v>
      </c>
      <c r="C46" s="24">
        <v>12357.18</v>
      </c>
      <c r="D46" s="25">
        <v>19643.59</v>
      </c>
      <c r="E46" s="26">
        <f t="shared" si="4"/>
        <v>32000.77</v>
      </c>
    </row>
    <row r="47" spans="1:5" s="27" customFormat="1" ht="12.75" x14ac:dyDescent="0.2">
      <c r="A47" s="22">
        <v>298</v>
      </c>
      <c r="B47" s="23" t="s">
        <v>48</v>
      </c>
      <c r="C47" s="24">
        <v>2454.5100000000002</v>
      </c>
      <c r="D47" s="25">
        <v>3901.81</v>
      </c>
      <c r="E47" s="26">
        <f t="shared" si="4"/>
        <v>6356.32</v>
      </c>
    </row>
    <row r="48" spans="1:5" s="27" customFormat="1" ht="12.75" x14ac:dyDescent="0.2">
      <c r="A48" s="22">
        <v>299</v>
      </c>
      <c r="B48" s="23" t="s">
        <v>49</v>
      </c>
      <c r="C48" s="24">
        <v>101.57</v>
      </c>
      <c r="D48" s="25">
        <v>161.44999999999999</v>
      </c>
      <c r="E48" s="26">
        <f t="shared" si="4"/>
        <v>263.02</v>
      </c>
    </row>
    <row r="49" spans="1:5" s="6" customFormat="1" ht="15.75" x14ac:dyDescent="0.25">
      <c r="A49" s="12">
        <v>3000</v>
      </c>
      <c r="B49" s="13" t="s">
        <v>50</v>
      </c>
      <c r="C49" s="14">
        <f>C50+C57+C62+C66+C70+C76+C82+C87+C91</f>
        <v>864508.99999999988</v>
      </c>
      <c r="D49" s="15">
        <f>D50+D57+D62+D66+D70+D76+D82+D87+D91</f>
        <v>1284582.9999999998</v>
      </c>
      <c r="E49" s="16">
        <f t="shared" si="4"/>
        <v>2149091.9999999995</v>
      </c>
    </row>
    <row r="50" spans="1:5" s="6" customFormat="1" x14ac:dyDescent="0.25">
      <c r="A50" s="28">
        <v>3100</v>
      </c>
      <c r="B50" s="18" t="s">
        <v>51</v>
      </c>
      <c r="C50" s="19">
        <f>SUM(C51:C56)</f>
        <v>172784.31999999998</v>
      </c>
      <c r="D50" s="20">
        <f>SUM(D51:D56)</f>
        <v>256742.12</v>
      </c>
      <c r="E50" s="21">
        <f t="shared" si="4"/>
        <v>429526.43999999994</v>
      </c>
    </row>
    <row r="51" spans="1:5" s="27" customFormat="1" ht="12.75" x14ac:dyDescent="0.2">
      <c r="A51" s="22">
        <v>311</v>
      </c>
      <c r="B51" s="23" t="s">
        <v>52</v>
      </c>
      <c r="C51" s="24">
        <v>130559.72</v>
      </c>
      <c r="D51" s="25">
        <v>194000.12</v>
      </c>
      <c r="E51" s="26">
        <f t="shared" si="4"/>
        <v>324559.83999999997</v>
      </c>
    </row>
    <row r="52" spans="1:5" s="27" customFormat="1" ht="12.75" x14ac:dyDescent="0.2">
      <c r="A52" s="22">
        <v>312</v>
      </c>
      <c r="B52" s="23" t="s">
        <v>53</v>
      </c>
      <c r="C52" s="24">
        <v>5628.18</v>
      </c>
      <c r="D52" s="25">
        <v>8362.98</v>
      </c>
      <c r="E52" s="26">
        <f t="shared" si="4"/>
        <v>13991.16</v>
      </c>
    </row>
    <row r="53" spans="1:5" s="27" customFormat="1" ht="12.75" x14ac:dyDescent="0.2">
      <c r="A53" s="22">
        <v>313</v>
      </c>
      <c r="B53" s="23" t="s">
        <v>54</v>
      </c>
      <c r="C53" s="24">
        <v>3069.92</v>
      </c>
      <c r="D53" s="25">
        <v>4561.62</v>
      </c>
      <c r="E53" s="26">
        <f t="shared" si="4"/>
        <v>7631.54</v>
      </c>
    </row>
    <row r="54" spans="1:5" s="27" customFormat="1" ht="12.75" x14ac:dyDescent="0.2">
      <c r="A54" s="22">
        <v>314</v>
      </c>
      <c r="B54" s="23" t="s">
        <v>55</v>
      </c>
      <c r="C54" s="24">
        <v>28934.86</v>
      </c>
      <c r="D54" s="25">
        <v>42994.62</v>
      </c>
      <c r="E54" s="26">
        <f t="shared" si="4"/>
        <v>71929.48000000001</v>
      </c>
    </row>
    <row r="55" spans="1:5" s="27" customFormat="1" ht="12.75" x14ac:dyDescent="0.2">
      <c r="A55" s="22">
        <v>315</v>
      </c>
      <c r="B55" s="23" t="s">
        <v>56</v>
      </c>
      <c r="C55" s="24">
        <v>634.86</v>
      </c>
      <c r="D55" s="25">
        <v>943.35</v>
      </c>
      <c r="E55" s="26">
        <f t="shared" si="4"/>
        <v>1578.21</v>
      </c>
    </row>
    <row r="56" spans="1:5" s="27" customFormat="1" ht="12.75" x14ac:dyDescent="0.2">
      <c r="A56" s="22">
        <v>317</v>
      </c>
      <c r="B56" s="23" t="s">
        <v>57</v>
      </c>
      <c r="C56" s="24">
        <v>3956.78</v>
      </c>
      <c r="D56" s="25">
        <v>5879.43</v>
      </c>
      <c r="E56" s="26">
        <f t="shared" si="4"/>
        <v>9836.2100000000009</v>
      </c>
    </row>
    <row r="57" spans="1:5" s="6" customFormat="1" x14ac:dyDescent="0.25">
      <c r="A57" s="28">
        <v>3200</v>
      </c>
      <c r="B57" s="18" t="s">
        <v>58</v>
      </c>
      <c r="C57" s="19">
        <f>SUM(C58:C61)</f>
        <v>17545.349999999999</v>
      </c>
      <c r="D57" s="20">
        <f>SUM(D58:D61)</f>
        <v>26070.809999999998</v>
      </c>
      <c r="E57" s="21">
        <f t="shared" si="4"/>
        <v>43616.159999999996</v>
      </c>
    </row>
    <row r="58" spans="1:5" s="27" customFormat="1" ht="12.75" x14ac:dyDescent="0.2">
      <c r="A58" s="22">
        <v>322</v>
      </c>
      <c r="B58" s="23" t="s">
        <v>59</v>
      </c>
      <c r="C58" s="24">
        <v>8233.5</v>
      </c>
      <c r="D58" s="25">
        <v>12234.24</v>
      </c>
      <c r="E58" s="26">
        <f t="shared" si="4"/>
        <v>20467.739999999998</v>
      </c>
    </row>
    <row r="59" spans="1:5" s="27" customFormat="1" ht="25.5" x14ac:dyDescent="0.2">
      <c r="A59" s="22">
        <v>323</v>
      </c>
      <c r="B59" s="23" t="s">
        <v>60</v>
      </c>
      <c r="C59" s="24">
        <v>4005.01</v>
      </c>
      <c r="D59" s="25">
        <v>5951.08</v>
      </c>
      <c r="E59" s="26">
        <f t="shared" si="4"/>
        <v>9956.09</v>
      </c>
    </row>
    <row r="60" spans="1:5" s="27" customFormat="1" ht="12.75" x14ac:dyDescent="0.2">
      <c r="A60" s="22">
        <v>327</v>
      </c>
      <c r="B60" s="23" t="s">
        <v>61</v>
      </c>
      <c r="C60" s="24">
        <v>2821.5</v>
      </c>
      <c r="D60" s="25">
        <v>4192.5</v>
      </c>
      <c r="E60" s="26">
        <f t="shared" si="4"/>
        <v>7014</v>
      </c>
    </row>
    <row r="61" spans="1:5" s="27" customFormat="1" ht="12.75" x14ac:dyDescent="0.2">
      <c r="A61" s="22">
        <v>329</v>
      </c>
      <c r="B61" s="23" t="s">
        <v>62</v>
      </c>
      <c r="C61" s="24">
        <v>2485.34</v>
      </c>
      <c r="D61" s="25">
        <v>3692.99</v>
      </c>
      <c r="E61" s="26">
        <f t="shared" si="4"/>
        <v>6178.33</v>
      </c>
    </row>
    <row r="62" spans="1:5" s="6" customFormat="1" ht="30" x14ac:dyDescent="0.25">
      <c r="A62" s="28">
        <v>3300</v>
      </c>
      <c r="B62" s="18" t="s">
        <v>63</v>
      </c>
      <c r="C62" s="19">
        <f>SUM(C63:C65)</f>
        <v>400431.42</v>
      </c>
      <c r="D62" s="20">
        <f>SUM(D63:D65)</f>
        <v>595005.24</v>
      </c>
      <c r="E62" s="21">
        <f t="shared" si="4"/>
        <v>995436.65999999992</v>
      </c>
    </row>
    <row r="63" spans="1:5" s="27" customFormat="1" ht="12.75" x14ac:dyDescent="0.2">
      <c r="A63" s="22">
        <v>331</v>
      </c>
      <c r="B63" s="23" t="s">
        <v>64</v>
      </c>
      <c r="C63" s="24">
        <v>47930.720000000001</v>
      </c>
      <c r="D63" s="25">
        <v>71220.759999999995</v>
      </c>
      <c r="E63" s="26">
        <f t="shared" si="4"/>
        <v>119151.48</v>
      </c>
    </row>
    <row r="64" spans="1:5" s="27" customFormat="1" ht="12.75" x14ac:dyDescent="0.2">
      <c r="A64" s="22">
        <v>334</v>
      </c>
      <c r="B64" s="23" t="s">
        <v>65</v>
      </c>
      <c r="C64" s="24">
        <v>97986.39</v>
      </c>
      <c r="D64" s="25">
        <v>145599</v>
      </c>
      <c r="E64" s="26">
        <f t="shared" si="4"/>
        <v>243585.39</v>
      </c>
    </row>
    <row r="65" spans="1:5" s="27" customFormat="1" ht="12.75" x14ac:dyDescent="0.2">
      <c r="A65" s="22">
        <v>339</v>
      </c>
      <c r="B65" s="23" t="s">
        <v>66</v>
      </c>
      <c r="C65" s="24">
        <v>254514.31</v>
      </c>
      <c r="D65" s="25">
        <v>378185.48</v>
      </c>
      <c r="E65" s="26">
        <f t="shared" si="4"/>
        <v>632699.79</v>
      </c>
    </row>
    <row r="66" spans="1:5" s="6" customFormat="1" x14ac:dyDescent="0.25">
      <c r="A66" s="28">
        <v>3400</v>
      </c>
      <c r="B66" s="18" t="s">
        <v>67</v>
      </c>
      <c r="C66" s="19">
        <f>SUM(C67:C69)</f>
        <v>67531.639999999985</v>
      </c>
      <c r="D66" s="20">
        <f>SUM(D67:D69)</f>
        <v>100345.96</v>
      </c>
      <c r="E66" s="21">
        <f t="shared" si="4"/>
        <v>167877.59999999998</v>
      </c>
    </row>
    <row r="67" spans="1:5" s="27" customFormat="1" ht="12.75" x14ac:dyDescent="0.2">
      <c r="A67" s="22">
        <v>341</v>
      </c>
      <c r="B67" s="23" t="s">
        <v>68</v>
      </c>
      <c r="C67" s="24">
        <v>18419.509999999998</v>
      </c>
      <c r="D67" s="25">
        <v>27369.74</v>
      </c>
      <c r="E67" s="26">
        <f t="shared" si="4"/>
        <v>45789.25</v>
      </c>
    </row>
    <row r="68" spans="1:5" s="27" customFormat="1" ht="12.75" x14ac:dyDescent="0.2">
      <c r="A68" s="22">
        <v>345</v>
      </c>
      <c r="B68" s="23" t="s">
        <v>69</v>
      </c>
      <c r="C68" s="24">
        <v>45701.45</v>
      </c>
      <c r="D68" s="25">
        <v>67908.259999999995</v>
      </c>
      <c r="E68" s="26">
        <f t="shared" si="4"/>
        <v>113609.70999999999</v>
      </c>
    </row>
    <row r="69" spans="1:5" s="27" customFormat="1" ht="12.75" x14ac:dyDescent="0.2">
      <c r="A69" s="22">
        <v>347</v>
      </c>
      <c r="B69" s="23" t="s">
        <v>70</v>
      </c>
      <c r="C69" s="24">
        <v>3410.68</v>
      </c>
      <c r="D69" s="25">
        <v>5067.96</v>
      </c>
      <c r="E69" s="26">
        <f t="shared" ref="E69:E100" si="5">SUM(C69:D69)</f>
        <v>8478.64</v>
      </c>
    </row>
    <row r="70" spans="1:5" s="6" customFormat="1" ht="30" x14ac:dyDescent="0.25">
      <c r="A70" s="28">
        <v>3500</v>
      </c>
      <c r="B70" s="18" t="s">
        <v>71</v>
      </c>
      <c r="C70" s="19">
        <f>SUM(C71:C75)</f>
        <v>57986.28</v>
      </c>
      <c r="D70" s="20">
        <f>SUM(D71:D75)</f>
        <v>86162.39</v>
      </c>
      <c r="E70" s="21">
        <f t="shared" si="5"/>
        <v>144148.66999999998</v>
      </c>
    </row>
    <row r="71" spans="1:5" s="27" customFormat="1" ht="12.75" x14ac:dyDescent="0.2">
      <c r="A71" s="22">
        <v>351</v>
      </c>
      <c r="B71" s="23" t="s">
        <v>72</v>
      </c>
      <c r="C71" s="24">
        <v>48460.02</v>
      </c>
      <c r="D71" s="25">
        <v>72007.240000000005</v>
      </c>
      <c r="E71" s="26">
        <f t="shared" si="5"/>
        <v>120467.26000000001</v>
      </c>
    </row>
    <row r="72" spans="1:5" s="27" customFormat="1" ht="25.5" x14ac:dyDescent="0.2">
      <c r="A72" s="22">
        <v>352</v>
      </c>
      <c r="B72" s="23" t="s">
        <v>73</v>
      </c>
      <c r="C72" s="24">
        <v>217.6</v>
      </c>
      <c r="D72" s="25">
        <v>323.33</v>
      </c>
      <c r="E72" s="26">
        <f t="shared" si="5"/>
        <v>540.92999999999995</v>
      </c>
    </row>
    <row r="73" spans="1:5" s="27" customFormat="1" ht="12.75" x14ac:dyDescent="0.2">
      <c r="A73" s="22">
        <v>355</v>
      </c>
      <c r="B73" s="23" t="s">
        <v>74</v>
      </c>
      <c r="C73" s="24">
        <v>8007.88</v>
      </c>
      <c r="D73" s="25">
        <v>11898.99</v>
      </c>
      <c r="E73" s="26">
        <f t="shared" si="5"/>
        <v>19906.87</v>
      </c>
    </row>
    <row r="74" spans="1:5" s="27" customFormat="1" ht="25.5" x14ac:dyDescent="0.2">
      <c r="A74" s="22">
        <v>357</v>
      </c>
      <c r="B74" s="23" t="s">
        <v>75</v>
      </c>
      <c r="C74" s="24">
        <v>595.04999999999995</v>
      </c>
      <c r="D74" s="25">
        <v>884.18</v>
      </c>
      <c r="E74" s="26">
        <f t="shared" si="5"/>
        <v>1479.23</v>
      </c>
    </row>
    <row r="75" spans="1:5" s="27" customFormat="1" ht="12.75" x14ac:dyDescent="0.2">
      <c r="A75" s="22">
        <v>359</v>
      </c>
      <c r="B75" s="23" t="s">
        <v>76</v>
      </c>
      <c r="C75" s="24">
        <v>705.73</v>
      </c>
      <c r="D75" s="25">
        <v>1048.6500000000001</v>
      </c>
      <c r="E75" s="26">
        <f t="shared" si="5"/>
        <v>1754.38</v>
      </c>
    </row>
    <row r="76" spans="1:5" s="6" customFormat="1" x14ac:dyDescent="0.25">
      <c r="A76" s="28">
        <v>3600</v>
      </c>
      <c r="B76" s="18" t="s">
        <v>77</v>
      </c>
      <c r="C76" s="19">
        <f>SUM(C77:C81)</f>
        <v>36541.21</v>
      </c>
      <c r="D76" s="20">
        <f>SUM(D77:D81)</f>
        <v>54296.97</v>
      </c>
      <c r="E76" s="21">
        <f t="shared" si="5"/>
        <v>90838.18</v>
      </c>
    </row>
    <row r="77" spans="1:5" s="27" customFormat="1" ht="25.5" x14ac:dyDescent="0.2">
      <c r="A77" s="22">
        <v>361</v>
      </c>
      <c r="B77" s="23" t="s">
        <v>78</v>
      </c>
      <c r="C77" s="24">
        <v>7849.23</v>
      </c>
      <c r="D77" s="25">
        <v>11663.25</v>
      </c>
      <c r="E77" s="26">
        <f t="shared" si="5"/>
        <v>19512.48</v>
      </c>
    </row>
    <row r="78" spans="1:5" s="27" customFormat="1" ht="25.5" x14ac:dyDescent="0.2">
      <c r="A78" s="22">
        <v>362</v>
      </c>
      <c r="B78" s="23" t="s">
        <v>79</v>
      </c>
      <c r="C78" s="24">
        <v>19870.38</v>
      </c>
      <c r="D78" s="25">
        <v>29525.61</v>
      </c>
      <c r="E78" s="26">
        <f t="shared" si="5"/>
        <v>49395.990000000005</v>
      </c>
    </row>
    <row r="79" spans="1:5" s="27" customFormat="1" ht="12.75" x14ac:dyDescent="0.2">
      <c r="A79" s="22">
        <v>364</v>
      </c>
      <c r="B79" s="23" t="s">
        <v>80</v>
      </c>
      <c r="C79" s="24">
        <v>1176.21</v>
      </c>
      <c r="D79" s="25">
        <v>1747.75</v>
      </c>
      <c r="E79" s="26">
        <f t="shared" si="5"/>
        <v>2923.96</v>
      </c>
    </row>
    <row r="80" spans="1:5" s="27" customFormat="1" ht="12.75" x14ac:dyDescent="0.2">
      <c r="A80" s="22">
        <v>365</v>
      </c>
      <c r="B80" s="23" t="s">
        <v>81</v>
      </c>
      <c r="C80" s="24">
        <v>1764.32</v>
      </c>
      <c r="D80" s="25">
        <v>2621.62</v>
      </c>
      <c r="E80" s="26">
        <f t="shared" si="5"/>
        <v>4385.9399999999996</v>
      </c>
    </row>
    <row r="81" spans="1:5" s="27" customFormat="1" ht="12.75" x14ac:dyDescent="0.2">
      <c r="A81" s="22">
        <v>369</v>
      </c>
      <c r="B81" s="23" t="s">
        <v>82</v>
      </c>
      <c r="C81" s="24">
        <v>5881.07</v>
      </c>
      <c r="D81" s="25">
        <v>8738.74</v>
      </c>
      <c r="E81" s="26">
        <f t="shared" si="5"/>
        <v>14619.81</v>
      </c>
    </row>
    <row r="82" spans="1:5" s="6" customFormat="1" x14ac:dyDescent="0.25">
      <c r="A82" s="28">
        <v>3700</v>
      </c>
      <c r="B82" s="18" t="s">
        <v>83</v>
      </c>
      <c r="C82" s="19">
        <f t="shared" ref="C82:D82" si="6">SUM(C83:C86)</f>
        <v>71336.08</v>
      </c>
      <c r="D82" s="20">
        <f t="shared" si="6"/>
        <v>105999.02</v>
      </c>
      <c r="E82" s="21">
        <f t="shared" si="5"/>
        <v>177335.1</v>
      </c>
    </row>
    <row r="83" spans="1:5" s="27" customFormat="1" ht="12.75" x14ac:dyDescent="0.2">
      <c r="A83" s="22">
        <v>371</v>
      </c>
      <c r="B83" s="23" t="s">
        <v>84</v>
      </c>
      <c r="C83" s="24">
        <v>16714</v>
      </c>
      <c r="D83" s="25">
        <v>24835.51</v>
      </c>
      <c r="E83" s="26">
        <f t="shared" si="5"/>
        <v>41549.509999999995</v>
      </c>
    </row>
    <row r="84" spans="1:5" s="27" customFormat="1" ht="12.75" x14ac:dyDescent="0.2">
      <c r="A84" s="22">
        <v>372</v>
      </c>
      <c r="B84" s="23" t="s">
        <v>85</v>
      </c>
      <c r="C84" s="24">
        <v>3714.6</v>
      </c>
      <c r="D84" s="25">
        <v>5519.57</v>
      </c>
      <c r="E84" s="26">
        <f t="shared" si="5"/>
        <v>9234.17</v>
      </c>
    </row>
    <row r="85" spans="1:5" s="27" customFormat="1" ht="12.75" x14ac:dyDescent="0.2">
      <c r="A85" s="22">
        <v>375</v>
      </c>
      <c r="B85" s="23" t="s">
        <v>86</v>
      </c>
      <c r="C85" s="24">
        <v>47562.62</v>
      </c>
      <c r="D85" s="25">
        <v>70673.78</v>
      </c>
      <c r="E85" s="26">
        <f t="shared" si="5"/>
        <v>118236.4</v>
      </c>
    </row>
    <row r="86" spans="1:5" s="27" customFormat="1" ht="12.75" x14ac:dyDescent="0.2">
      <c r="A86" s="22">
        <v>379</v>
      </c>
      <c r="B86" s="23" t="s">
        <v>87</v>
      </c>
      <c r="C86" s="24">
        <v>3344.86</v>
      </c>
      <c r="D86" s="25">
        <v>4970.16</v>
      </c>
      <c r="E86" s="26">
        <f t="shared" si="5"/>
        <v>8315.02</v>
      </c>
    </row>
    <row r="87" spans="1:5" s="6" customFormat="1" x14ac:dyDescent="0.25">
      <c r="A87" s="28">
        <v>3800</v>
      </c>
      <c r="B87" s="18" t="s">
        <v>88</v>
      </c>
      <c r="C87" s="19">
        <f>SUM(C88:C90)</f>
        <v>25783.489999999998</v>
      </c>
      <c r="D87" s="20">
        <f>SUM(D88:D90)</f>
        <v>38311.96</v>
      </c>
      <c r="E87" s="21">
        <f t="shared" si="5"/>
        <v>64095.45</v>
      </c>
    </row>
    <row r="88" spans="1:5" s="27" customFormat="1" ht="12.75" x14ac:dyDescent="0.2">
      <c r="A88" s="22">
        <v>381</v>
      </c>
      <c r="B88" s="23" t="s">
        <v>89</v>
      </c>
      <c r="C88" s="24">
        <v>11642.46</v>
      </c>
      <c r="D88" s="25">
        <v>17299.650000000001</v>
      </c>
      <c r="E88" s="26">
        <f t="shared" si="5"/>
        <v>28942.11</v>
      </c>
    </row>
    <row r="89" spans="1:5" s="27" customFormat="1" ht="12.75" x14ac:dyDescent="0.2">
      <c r="A89" s="22">
        <v>382</v>
      </c>
      <c r="B89" s="23" t="s">
        <v>90</v>
      </c>
      <c r="C89" s="24">
        <v>1179.1500000000001</v>
      </c>
      <c r="D89" s="25">
        <v>1752.12</v>
      </c>
      <c r="E89" s="26">
        <f t="shared" si="5"/>
        <v>2931.27</v>
      </c>
    </row>
    <row r="90" spans="1:5" s="27" customFormat="1" ht="12.75" x14ac:dyDescent="0.2">
      <c r="A90" s="22">
        <v>383</v>
      </c>
      <c r="B90" s="23" t="s">
        <v>91</v>
      </c>
      <c r="C90" s="24">
        <v>12961.88</v>
      </c>
      <c r="D90" s="25">
        <v>19260.189999999999</v>
      </c>
      <c r="E90" s="26">
        <f t="shared" si="5"/>
        <v>32222.07</v>
      </c>
    </row>
    <row r="91" spans="1:5" s="6" customFormat="1" x14ac:dyDescent="0.25">
      <c r="A91" s="28">
        <v>3900</v>
      </c>
      <c r="B91" s="18" t="s">
        <v>92</v>
      </c>
      <c r="C91" s="19">
        <f t="shared" ref="C91:D91" si="7">SUM(C92:C94)</f>
        <v>14569.210000000001</v>
      </c>
      <c r="D91" s="20">
        <f t="shared" si="7"/>
        <v>21648.53</v>
      </c>
      <c r="E91" s="21">
        <f t="shared" si="5"/>
        <v>36217.74</v>
      </c>
    </row>
    <row r="92" spans="1:5" s="27" customFormat="1" ht="12.75" x14ac:dyDescent="0.2">
      <c r="A92" s="22">
        <v>392</v>
      </c>
      <c r="B92" s="23" t="s">
        <v>93</v>
      </c>
      <c r="C92" s="24">
        <v>5465.31</v>
      </c>
      <c r="D92" s="25">
        <v>8120.96</v>
      </c>
      <c r="E92" s="26">
        <f t="shared" si="5"/>
        <v>13586.27</v>
      </c>
    </row>
    <row r="93" spans="1:5" s="27" customFormat="1" ht="12.75" x14ac:dyDescent="0.2">
      <c r="A93" s="22">
        <v>396</v>
      </c>
      <c r="B93" s="23" t="s">
        <v>94</v>
      </c>
      <c r="C93" s="24">
        <v>7663.04</v>
      </c>
      <c r="D93" s="25">
        <v>11386.58</v>
      </c>
      <c r="E93" s="26">
        <f t="shared" si="5"/>
        <v>19049.62</v>
      </c>
    </row>
    <row r="94" spans="1:5" s="27" customFormat="1" ht="12.75" x14ac:dyDescent="0.2">
      <c r="A94" s="22">
        <v>399</v>
      </c>
      <c r="B94" s="23" t="s">
        <v>95</v>
      </c>
      <c r="C94" s="24">
        <v>1440.86</v>
      </c>
      <c r="D94" s="25">
        <v>2140.9899999999998</v>
      </c>
      <c r="E94" s="26">
        <f t="shared" si="5"/>
        <v>3581.8499999999995</v>
      </c>
    </row>
    <row r="95" spans="1:5" s="6" customFormat="1" ht="15.75" x14ac:dyDescent="0.25">
      <c r="A95" s="12">
        <v>5000</v>
      </c>
      <c r="B95" s="13" t="s">
        <v>96</v>
      </c>
      <c r="C95" s="14">
        <f>C96+C99+C101</f>
        <v>0</v>
      </c>
      <c r="D95" s="15">
        <f>D96+D99+D101</f>
        <v>676003.09</v>
      </c>
      <c r="E95" s="16">
        <f t="shared" si="5"/>
        <v>676003.09</v>
      </c>
    </row>
    <row r="96" spans="1:5" s="6" customFormat="1" x14ac:dyDescent="0.25">
      <c r="A96" s="28">
        <v>5100</v>
      </c>
      <c r="B96" s="18" t="s">
        <v>97</v>
      </c>
      <c r="C96" s="19">
        <f t="shared" ref="C96" si="8">SUM(C97:C98)</f>
        <v>0</v>
      </c>
      <c r="D96" s="20">
        <f>SUM(D97:D98)</f>
        <v>449422.23</v>
      </c>
      <c r="E96" s="21">
        <f t="shared" si="5"/>
        <v>449422.23</v>
      </c>
    </row>
    <row r="97" spans="1:5" s="27" customFormat="1" ht="12.75" x14ac:dyDescent="0.2">
      <c r="A97" s="22">
        <v>511</v>
      </c>
      <c r="B97" s="23" t="s">
        <v>98</v>
      </c>
      <c r="C97" s="30"/>
      <c r="D97" s="25">
        <v>39208</v>
      </c>
      <c r="E97" s="26">
        <f t="shared" si="5"/>
        <v>39208</v>
      </c>
    </row>
    <row r="98" spans="1:5" s="27" customFormat="1" ht="12.75" x14ac:dyDescent="0.2">
      <c r="A98" s="22">
        <v>515</v>
      </c>
      <c r="B98" s="23" t="s">
        <v>99</v>
      </c>
      <c r="C98" s="30"/>
      <c r="D98" s="25">
        <v>410214.23</v>
      </c>
      <c r="E98" s="26">
        <f t="shared" si="5"/>
        <v>410214.23</v>
      </c>
    </row>
    <row r="99" spans="1:5" s="6" customFormat="1" x14ac:dyDescent="0.25">
      <c r="A99" s="28">
        <v>5600</v>
      </c>
      <c r="B99" s="18" t="s">
        <v>100</v>
      </c>
      <c r="C99" s="19">
        <f>SUM(C100:C100)</f>
        <v>0</v>
      </c>
      <c r="D99" s="20">
        <f>SUM(D100:D100)</f>
        <v>36390.86</v>
      </c>
      <c r="E99" s="21">
        <f t="shared" si="5"/>
        <v>36390.86</v>
      </c>
    </row>
    <row r="100" spans="1:5" s="27" customFormat="1" ht="12.75" x14ac:dyDescent="0.2">
      <c r="A100" s="22">
        <v>562</v>
      </c>
      <c r="B100" s="23" t="s">
        <v>101</v>
      </c>
      <c r="C100" s="30"/>
      <c r="D100" s="25">
        <v>36390.86</v>
      </c>
      <c r="E100" s="26">
        <f t="shared" si="5"/>
        <v>36390.86</v>
      </c>
    </row>
    <row r="101" spans="1:5" s="6" customFormat="1" x14ac:dyDescent="0.25">
      <c r="A101" s="28">
        <v>5900</v>
      </c>
      <c r="B101" s="18" t="s">
        <v>102</v>
      </c>
      <c r="C101" s="19">
        <f t="shared" ref="C101" si="9">SUM(C102:C103)</f>
        <v>0</v>
      </c>
      <c r="D101" s="20">
        <f>SUM(D102:D103)</f>
        <v>190190</v>
      </c>
      <c r="E101" s="21">
        <f t="shared" ref="E101:E103" si="10">SUM(C101:D101)</f>
        <v>190190</v>
      </c>
    </row>
    <row r="102" spans="1:5" s="27" customFormat="1" ht="12.75" x14ac:dyDescent="0.2">
      <c r="A102" s="22">
        <v>591</v>
      </c>
      <c r="B102" s="23" t="s">
        <v>103</v>
      </c>
      <c r="C102" s="30"/>
      <c r="D102" s="31">
        <v>20590</v>
      </c>
      <c r="E102" s="26">
        <f t="shared" si="10"/>
        <v>20590</v>
      </c>
    </row>
    <row r="103" spans="1:5" s="27" customFormat="1" ht="13.5" thickBot="1" x14ac:dyDescent="0.25">
      <c r="A103" s="32">
        <v>597</v>
      </c>
      <c r="B103" s="33" t="s">
        <v>104</v>
      </c>
      <c r="C103" s="34"/>
      <c r="D103" s="35">
        <v>169600</v>
      </c>
      <c r="E103" s="36">
        <f t="shared" si="10"/>
        <v>169600</v>
      </c>
    </row>
  </sheetData>
  <mergeCells count="1">
    <mergeCell ref="A1:E1"/>
  </mergeCells>
  <printOptions horizontalCentered="1"/>
  <pageMargins left="0.31496062992125984" right="0.31496062992125984" top="1.7322834645669292" bottom="2.1259842519685042" header="0.11811023622047245" footer="0.11811023622047245"/>
  <pageSetup orientation="landscape" r:id="rId1"/>
  <headerFooter scaleWithDoc="0">
    <oddHeader>&amp;L&amp;G</oddHeader>
    <oddFooter>&amp;C&amp;G&amp;RPágina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PAAAS 2022 SF</vt:lpstr>
      <vt:lpstr>'PAAAS 2022 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DepPlaneacion</dc:creator>
  <cp:lastModifiedBy>OFICINA_COMPRAS</cp:lastModifiedBy>
  <dcterms:created xsi:type="dcterms:W3CDTF">2022-02-02T18:17:30Z</dcterms:created>
  <dcterms:modified xsi:type="dcterms:W3CDTF">2022-02-02T18:44:47Z</dcterms:modified>
</cp:coreProperties>
</file>