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ptd\OneDrive\Desktop\Transparencia Compras\COMPRANET\"/>
    </mc:Choice>
  </mc:AlternateContent>
  <xr:revisionPtr revIDLastSave="0" documentId="13_ncr:1_{5952FAC2-5C1F-43FE-B2AE-1CDE3982F0D8}" xr6:coauthVersionLast="47" xr6:coauthVersionMax="47" xr10:uidLastSave="{00000000-0000-0000-0000-000000000000}"/>
  <bookViews>
    <workbookView xWindow="5115" yWindow="3015" windowWidth="15375" windowHeight="7785" activeTab="2" xr2:uid="{FA4D7D94-5501-4224-A3F2-9AEB0C70A158}"/>
  </bookViews>
  <sheets>
    <sheet name="PAAS INCIAL 2026" sheetId="1" r:id="rId1"/>
    <sheet name="POA Enero" sheetId="2" r:id="rId2"/>
    <sheet name=" INGRESOS YEGRESOS ENE" sheetId="3" r:id="rId3"/>
  </sheets>
  <definedNames>
    <definedName name="_xlnm.Print_Area" localSheetId="1">'POA Enero'!$A$1:$F$77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D10" i="3"/>
  <c r="E10" i="3"/>
  <c r="F10" i="3"/>
  <c r="C14" i="3"/>
  <c r="C33" i="3" s="1"/>
  <c r="D14" i="3"/>
  <c r="E14" i="3"/>
  <c r="F14" i="3"/>
  <c r="C20" i="3"/>
  <c r="D20" i="3"/>
  <c r="E20" i="3"/>
  <c r="F20" i="3"/>
  <c r="C24" i="3"/>
  <c r="D24" i="3"/>
  <c r="E24" i="3"/>
  <c r="F24" i="3"/>
  <c r="C28" i="3"/>
  <c r="D28" i="3"/>
  <c r="D33" i="3" s="1"/>
  <c r="E28" i="3"/>
  <c r="E33" i="3" s="1"/>
  <c r="F28" i="3"/>
  <c r="F33" i="3" s="1"/>
  <c r="E8" i="2"/>
  <c r="C12" i="2"/>
  <c r="D12" i="2"/>
  <c r="E12" i="2"/>
  <c r="F12" i="2"/>
  <c r="C17" i="2"/>
  <c r="D17" i="2"/>
  <c r="D32" i="2" s="1"/>
  <c r="E17" i="2"/>
  <c r="E32" i="2" s="1"/>
  <c r="F17" i="2"/>
  <c r="C22" i="2"/>
  <c r="D22" i="2"/>
  <c r="E22" i="2"/>
  <c r="F22" i="2"/>
  <c r="C27" i="2"/>
  <c r="D27" i="2"/>
  <c r="E27" i="2"/>
  <c r="F27" i="2"/>
  <c r="C32" i="2"/>
  <c r="F32" i="2"/>
  <c r="C36" i="2"/>
  <c r="D36" i="2"/>
  <c r="D51" i="2" s="1"/>
  <c r="E36" i="2"/>
  <c r="E51" i="2" s="1"/>
  <c r="F36" i="2"/>
  <c r="E37" i="2"/>
  <c r="E38" i="2"/>
  <c r="C41" i="2"/>
  <c r="C51" i="2" s="1"/>
  <c r="D41" i="2"/>
  <c r="F41" i="2"/>
  <c r="E42" i="2"/>
  <c r="E41" i="2" s="1"/>
  <c r="E43" i="2"/>
  <c r="E44" i="2"/>
  <c r="C46" i="2"/>
  <c r="D46" i="2"/>
  <c r="F46" i="2"/>
  <c r="E47" i="2"/>
  <c r="E48" i="2"/>
  <c r="E46" i="2" s="1"/>
  <c r="E49" i="2"/>
  <c r="F51" i="2"/>
  <c r="C58" i="2"/>
  <c r="D58" i="2"/>
  <c r="D74" i="2" s="1"/>
  <c r="E58" i="2"/>
  <c r="E74" i="2" s="1"/>
  <c r="F58" i="2"/>
  <c r="E59" i="2"/>
  <c r="E60" i="2"/>
  <c r="E61" i="2"/>
  <c r="C63" i="2"/>
  <c r="D63" i="2"/>
  <c r="E63" i="2"/>
  <c r="F63" i="2"/>
  <c r="F74" i="2" s="1"/>
  <c r="E64" i="2"/>
  <c r="E65" i="2"/>
  <c r="E66" i="2"/>
  <c r="D68" i="2"/>
  <c r="F68" i="2"/>
  <c r="E69" i="2"/>
  <c r="E68" i="2" s="1"/>
  <c r="E70" i="2"/>
  <c r="E71" i="2"/>
  <c r="C72" i="2"/>
  <c r="C68" i="2" s="1"/>
  <c r="C74" i="2" s="1"/>
  <c r="F73" i="2" l="1"/>
  <c r="F76" i="2"/>
  <c r="E76" i="2"/>
  <c r="E73" i="2"/>
  <c r="D76" i="2"/>
  <c r="D73" i="2" s="1"/>
  <c r="C76" i="2"/>
  <c r="C73" i="2" s="1"/>
  <c r="C56" i="1" l="1"/>
  <c r="C99" i="1"/>
  <c r="C87" i="1"/>
  <c r="C100" i="1" l="1"/>
  <c r="C14" i="1" l="1"/>
  <c r="C15" i="1" l="1"/>
  <c r="C101" i="1" s="1"/>
</calcChain>
</file>

<file path=xl/sharedStrings.xml><?xml version="1.0" encoding="utf-8"?>
<sst xmlns="http://schemas.openxmlformats.org/spreadsheetml/2006/main" count="281" uniqueCount="211">
  <si>
    <t>FERIAS, ESPECTÁCULOS Y PASEOS TURÍSTICOS DE DURANGO</t>
  </si>
  <si>
    <t xml:space="preserve">Número           </t>
  </si>
  <si>
    <t xml:space="preserve">Nombre                                  </t>
  </si>
  <si>
    <t xml:space="preserve">Aprobado          </t>
  </si>
  <si>
    <t>TOTAL CAPITULO 3000</t>
  </si>
  <si>
    <t>TOTAL RECURSO ESTATAL</t>
  </si>
  <si>
    <t xml:space="preserve">INGRESOS PROPIOS                        </t>
  </si>
  <si>
    <t>ARTÍCULOS METÁLICOS PARA LA CONSTRUCCIÓN</t>
  </si>
  <si>
    <t>PRODUCTOS TEXTILES</t>
  </si>
  <si>
    <t>TOTAL CAPITULO 2000</t>
  </si>
  <si>
    <t>TOTAL CAPITULO 5000</t>
  </si>
  <si>
    <t>TOTAL RECURSO INGRESOS PROPIOS</t>
  </si>
  <si>
    <t>MATERIALES Y ÚTILES DE ENSEÑANZA</t>
  </si>
  <si>
    <t>AGUA</t>
  </si>
  <si>
    <t xml:space="preserve">TOTAL PAAAS </t>
  </si>
  <si>
    <t>OTROS SERVICIOS DE TRASLADO Y HOSPEDAJE</t>
  </si>
  <si>
    <t>RECURSOS ESTATALES</t>
  </si>
  <si>
    <t>REFACCIONES Y ACCESORIOS MENORES DE MAQUINARIA Y OTROS EQUIPOS</t>
  </si>
  <si>
    <t>REFACCIONES Y ACCESORIOS MENORES OTROS BIENES MUEBLES</t>
  </si>
  <si>
    <t>SERVICIOS DE LIMPIEZA Y MANEJO DE DESECHOS</t>
  </si>
  <si>
    <t>DIFUSIÓN POR RADIO, TELEVISIÓN Y OTROS MEDIOS DE MENSAJES SOBRE PROGRAM. Y ACTIVID. GUBERNAMENTALES</t>
  </si>
  <si>
    <t>PENAS, MULTAS, ACCESORIOS Y ACTUALIZACIONES</t>
  </si>
  <si>
    <t>EQUIPO DE CÓMPUTO Y DE TECNOLOGÍAS DE LA INFORMACIÓN</t>
  </si>
  <si>
    <t>EQUIPOS Y APARATOS AUDIOVISUALES</t>
  </si>
  <si>
    <t>CÁMARAS FOTOGRÁFICAS Y DE VIDEO</t>
  </si>
  <si>
    <t>PRODUCTOS ALIMENTICIOS, AGROPECUARIOS Y FORESTALES ADQUIRIDOS COMO MATERIA PRIMA</t>
  </si>
  <si>
    <t>SERVICIOS PROFESIONALES, CIENTÍFICOS Y TÉCNICOS INTEGRALES</t>
  </si>
  <si>
    <t>MAQUINARIA Y EQUIPO DE CONSTRUCCIÓN</t>
  </si>
  <si>
    <t>EQUIPOS DE GENERACIÓN ELÉCTRICA, APARATOS Y ACCESORIOS ELÉCTRICOS</t>
  </si>
  <si>
    <t>HERRAMIENTAS Y MÁQUINAS-HERRAMIENTA</t>
  </si>
  <si>
    <t>OTROS EQUIPOS</t>
  </si>
  <si>
    <t>5.1.9</t>
  </si>
  <si>
    <t>COMBUSTIBLES, LUBRICANTES, ADITIVOS, CARBÓN Y SUS DERIVADOS ADQUIRIDOS COMO MATERIA PRIMA</t>
  </si>
  <si>
    <t>PRODUCTOS DE CUERO, PIEL, PLÁSTICO Y HULE ADQUIRIDOS COMO MATERIA PRIMA</t>
  </si>
  <si>
    <t>OTROS MOBILIARIOS Y EQUIPOS DE ADMINISTRACIÓN</t>
  </si>
  <si>
    <t>3.1.1</t>
  </si>
  <si>
    <t>3.2.3</t>
  </si>
  <si>
    <t>3.2.5</t>
  </si>
  <si>
    <t>3.5.7</t>
  </si>
  <si>
    <t>3.8.2</t>
  </si>
  <si>
    <t>2.1.1</t>
  </si>
  <si>
    <t>2.1.2</t>
  </si>
  <si>
    <t>2.1.4</t>
  </si>
  <si>
    <t>2.1.5</t>
  </si>
  <si>
    <t>2.1.6</t>
  </si>
  <si>
    <t>2.1.7</t>
  </si>
  <si>
    <t>2.1.8</t>
  </si>
  <si>
    <t>2.2.1</t>
  </si>
  <si>
    <t>2.2.3</t>
  </si>
  <si>
    <t>2.3.1</t>
  </si>
  <si>
    <t>2.3.4</t>
  </si>
  <si>
    <t>2.3.7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</si>
  <si>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</si>
  <si>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</si>
  <si>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</si>
  <si>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</si>
  <si>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</si>
  <si>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</si>
  <si>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</si>
  <si>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</si>
  <si>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</si>
  <si>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2.5.1</t>
  </si>
  <si>
    <t>2.5.2</t>
  </si>
  <si>
    <t>2.5.3</t>
  </si>
  <si>
    <t>2.5.5</t>
  </si>
  <si>
    <t>2.5.6</t>
  </si>
  <si>
    <t>2.5.9</t>
  </si>
  <si>
    <t>2.6.1</t>
  </si>
  <si>
    <t>2.7.1</t>
  </si>
  <si>
    <t>2.7.2</t>
  </si>
  <si>
    <t>2.7.3</t>
  </si>
  <si>
    <t>2.7.4</t>
  </si>
  <si>
    <t>2.9.1</t>
  </si>
  <si>
    <t>2.9.2</t>
  </si>
  <si>
    <t>2.9.3</t>
  </si>
  <si>
    <t>2.9.4</t>
  </si>
  <si>
    <t>2.9.6</t>
  </si>
  <si>
    <t>2.9.8</t>
  </si>
  <si>
    <t>2.9.9</t>
  </si>
  <si>
    <t>3.1.3</t>
  </si>
  <si>
    <t>3.1.7</t>
  </si>
  <si>
    <t>3.2.6</t>
  </si>
  <si>
    <t>3.3.1</t>
  </si>
  <si>
    <t>3.3.2</t>
  </si>
  <si>
    <t>3.3.8</t>
  </si>
  <si>
    <t>3.3.9</t>
  </si>
  <si>
    <t>3.4.1</t>
  </si>
  <si>
    <t>3.4.3</t>
  </si>
  <si>
    <t>3.4.4</t>
  </si>
  <si>
    <t>3.4.7</t>
  </si>
  <si>
    <t>3.5.1</t>
  </si>
  <si>
    <t>3.5.2</t>
  </si>
  <si>
    <t>3.5.5</t>
  </si>
  <si>
    <t>3.5.8</t>
  </si>
  <si>
    <t>3.5.9</t>
  </si>
  <si>
    <t>3.6.1</t>
  </si>
  <si>
    <t>3.6.6</t>
  </si>
  <si>
    <t>3.7.1</t>
  </si>
  <si>
    <t>3.7.2</t>
  </si>
  <si>
    <t>3.7.5</t>
  </si>
  <si>
    <t>3.7.9</t>
  </si>
  <si>
    <t>3.9.2</t>
  </si>
  <si>
    <t>3.9.5</t>
  </si>
  <si>
    <t>3.9.8</t>
  </si>
  <si>
    <t>5.1.1</t>
  </si>
  <si>
    <t>5.1.5</t>
  </si>
  <si>
    <t>5.2.1</t>
  </si>
  <si>
    <t>5.2.3</t>
  </si>
  <si>
    <t>5.4.9</t>
  </si>
  <si>
    <t>5.6.3</t>
  </si>
  <si>
    <t>5.6.4</t>
  </si>
  <si>
    <t>5.6.6</t>
  </si>
  <si>
    <t>5.6.7</t>
  </si>
  <si>
    <t>5.6.9</t>
  </si>
  <si>
    <t>MATERIALES, ÚTILES Y EQUIPOS MENORES DE OFICINA</t>
  </si>
  <si>
    <t>MATERIALES Y ÚTILES DE IMPRESIÓN Y REPRODUCCIÓN</t>
  </si>
  <si>
    <t>MATERIALES, ÚTILES Y EQUIPOS MENORES DE TECNOLOGÍAS DE LA INFORMACIÓN Y COMUNICACIONES</t>
  </si>
  <si>
    <t>MATERIAL IMPRESO E INFORMACIÓN DIGITAL</t>
  </si>
  <si>
    <t>MATERIAL DE LIMPIEZA</t>
  </si>
  <si>
    <t>MATERIALES PARA EL REGISTRO E IDENTIFICACIÓN DE BIENES Y PERSONAS</t>
  </si>
  <si>
    <t>PRODUCTOS ALIMENTICIOS PARA PERSONAS</t>
  </si>
  <si>
    <t>UTENSILIOS PARA EL SERVICIO DE ALIMENTACIÓN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</si>
  <si>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</si>
  <si>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</si>
  <si>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</si>
  <si>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</si>
  <si>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</si>
  <si>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</si>
  <si>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</si>
  <si>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</si>
  <si>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</si>
  <si>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</si>
  <si>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</si>
  <si>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</si>
  <si>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</si>
  <si>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</si>
  <si>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</si>
  <si>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VESTUARIO Y UNIFORMES</t>
  </si>
  <si>
    <t>PRENDAS DE SEGURIDAD Y PROTECCIÓN PERSONAL</t>
  </si>
  <si>
    <t>ARTÍCULOS DEPORTIVOS</t>
  </si>
  <si>
    <t>HERRAMIENTAS MENORES</t>
  </si>
  <si>
    <t>REFACCIONES Y ACCESORIOS MENORES DE EDIFICIOS</t>
  </si>
  <si>
    <t>REFACCIONES Y ACCESORIOS MENORES DE MOBILIARIO Y EQUIPO DE ADMINISTRACIÓN, EDUCACIONAL Y RECREATIVO</t>
  </si>
  <si>
    <t>REFACCIONES Y ACCESORIOS MENORES DE EQUIPO DE CÓMPUTO Y TECNOLOGÍAS DE LA INFORMACIÓN</t>
  </si>
  <si>
    <t>REFACCIONES Y ACCESORIOS MENORES DE EQUIPO DE TRANSPORTE</t>
  </si>
  <si>
    <t>ENERGÍA ELÉCTRICA</t>
  </si>
  <si>
    <t>SERVICIOS DE ACCESO DE INTERNET, REDES Y PROCESAMIENTO DE INFORMACIÓN</t>
  </si>
  <si>
    <t>ARRENDAMIENTO DE MOBILIARIO Y EQUIPO DE ADMINISTRACIÓN, EDUCACIONAL Y RECREATIVO</t>
  </si>
  <si>
    <t>ARRENDAMIENTO DE EQUIPO DE TRANSPORTE</t>
  </si>
  <si>
    <t>ARRENDAMIENTO DE MAQUINARIA, OTROS EQUIPOS Y HERRAMIENTAS</t>
  </si>
  <si>
    <t>SERVICIOS LEGALES, DE CONTABILIDAD, AUDITORÍA Y RELACIONADOS</t>
  </si>
  <si>
    <t>SERVICIOS DE DISEÑO, ARQUITECTURA, INGENIERÍA Y ACTIVIDADES RELACIONADAS</t>
  </si>
  <si>
    <t>SERVICIOS DE VIGILANCIA</t>
  </si>
  <si>
    <t>SERVICIOS FINANCIEROS Y BANCARIOS</t>
  </si>
  <si>
    <t>SERVICIOS DE RECAUDACIÓN, TRASLADO Y CUSTODIA DE VALORES</t>
  </si>
  <si>
    <t>SEGUROS DE RESPONSABILIDAD PATRIMONIAL Y FIANZAS</t>
  </si>
  <si>
    <t>FLETES Y MANIOBRAS</t>
  </si>
  <si>
    <t>CONSERVACIÓN Y MANTENIMIENTO MENOR DE INMUEBLES</t>
  </si>
  <si>
    <t>INSTALACIÓN, REPARACIÓN Y MANTENIMIENTO DE MOBILIARIO Y EQUIPO DE ADMÓN., EDUCACIONAL Y RECREATIVO</t>
  </si>
  <si>
    <t>REPARACIÓN Y MANTENIMIENTO DE EQUIPO DE TRANSPORTE</t>
  </si>
  <si>
    <t>INSTALACIÓN, REPARACIÓN Y MANTENIMIENTO DE MAQUINARIA, OTROS EQUIPOS Y HERRAMIENTA</t>
  </si>
  <si>
    <t>SERVICIOS DE JARDINERÍA Y FUMIGACIÓN</t>
  </si>
  <si>
    <t>SERVICIO DE CREACIÓN Y DIFUSIÓN DE CONTENIDO EXCLUSIVAMENTE A TRAVÉS DE INTERNET</t>
  </si>
  <si>
    <t>PASAJES AÉREOS</t>
  </si>
  <si>
    <t>PASAJES TERRESTRES</t>
  </si>
  <si>
    <t>VIÁTICOS EN EL PAÍS</t>
  </si>
  <si>
    <t>GASTOS DE ORDEN SOCIAL Y CULTURAL</t>
  </si>
  <si>
    <t>IMPUESTOS Y DERECHOS</t>
  </si>
  <si>
    <t>IMPUESTO SOBRE NÓMINAS Y OTROS QUE SE DERIVEN DE UNA RELACIÓN LABORAL</t>
  </si>
  <si>
    <t>MUEBLES DE OFICINA Y ESTANTERÍA</t>
  </si>
  <si>
    <t>OTROS EQUIPOS DE TRANSPORTE</t>
  </si>
  <si>
    <t>SISTEMAS DE AIRE ACONDICIONADO, CALEFACCIÓN Y DE REFRIGERACIÓN INDUSTRIAL Y COMERCIAL</t>
  </si>
  <si>
    <t xml:space="preserve"> PROGRAMA ANUAL DE ADQUISICIONES ARRENDAMIENTOS Y SERVICIOS INICIAL 2026</t>
  </si>
  <si>
    <t>Total Egreso</t>
  </si>
  <si>
    <t>Total RECURSOS PROPIOS</t>
  </si>
  <si>
    <t>3000 SERVICIOS GENERALES</t>
  </si>
  <si>
    <t>A.1.C.3. ORGANIZACIÓN DE EVENTOS CON COSTOS ACCESIBLES Y/O GRATUITOS</t>
  </si>
  <si>
    <t>A.2.C.2. CAPACITACIÓN AL PERSONAL</t>
  </si>
  <si>
    <t>A.1.C.2. PROMOCIÓN Y DIFUSIÓN</t>
  </si>
  <si>
    <t>A.1.C.1.   MANTENIMIENTO EN LOS ESPACIOS RECREATIVOS</t>
  </si>
  <si>
    <t>2000 MATERIALES Y SUMINISTROS</t>
  </si>
  <si>
    <t>1000 SERVICIOS PERSONALES</t>
  </si>
  <si>
    <t xml:space="preserve">RECURSOS PROPIOS </t>
  </si>
  <si>
    <t>Total RECURSOS FISCALES (PARTICIPACIONES)</t>
  </si>
  <si>
    <t>Total Federal</t>
  </si>
  <si>
    <t>FEDERAL</t>
  </si>
  <si>
    <t>PRESUPUESTO DEVENGADO</t>
  </si>
  <si>
    <t>PRESUPUESTO MODIFICADO</t>
  </si>
  <si>
    <t>AMPLIACION/ REDUCCION</t>
  </si>
  <si>
    <t>PRESUPUESTO AUTORIZADO</t>
  </si>
  <si>
    <t>FUENTE DE FINANCIAMIENTO</t>
  </si>
  <si>
    <t>EGRESO</t>
  </si>
  <si>
    <t>Total Ingreso</t>
  </si>
  <si>
    <t>INGRESOS PROPIOS</t>
  </si>
  <si>
    <t>INGRESO FEDERAL</t>
  </si>
  <si>
    <t>INGRESO DEVENGADO</t>
  </si>
  <si>
    <t xml:space="preserve">INGRESO </t>
  </si>
  <si>
    <t>MODIFICACIONES  DEL PLAN OPERATIVO ANUAL (POA) A ENERO 2025</t>
  </si>
  <si>
    <t>FERIAS ESPECTACULOS Y PASEOS TURISTICOS DE DURANGO</t>
  </si>
  <si>
    <t>RECURSOS DEL ESTADO</t>
  </si>
  <si>
    <t>Presupuesto Devengado</t>
  </si>
  <si>
    <t>Presupuesto Modificado</t>
  </si>
  <si>
    <t>Modificaciones</t>
  </si>
  <si>
    <t>Presupuesto Autorizado</t>
  </si>
  <si>
    <t>Capitulo</t>
  </si>
  <si>
    <t>EGRESOS</t>
  </si>
  <si>
    <t>Ingreso Devengado</t>
  </si>
  <si>
    <t>Fuente de Financiamiento</t>
  </si>
  <si>
    <t>INGRESOS</t>
  </si>
  <si>
    <t>MODIFICACIONES AL PRESUPUESTO DE INGRESOS Y EGRESOS A ENERO 2025</t>
  </si>
  <si>
    <t>FERIAS, ESPECTACULOS Y PASEOS TURISTICOS DE DURANGO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</si>
</sst>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10"/>
      <color indexed="8"/>
      <name val="Courier New"/>
      <family val="3"/>
    </font>
    <font>
      <b/>
      <u/>
      <sz val="12"/>
      <color indexed="8"/>
      <name val="Courier New"/>
      <family val="3"/>
    </font>
    <font>
      <sz val="10"/>
      <color indexed="8"/>
      <name val="Courier New"/>
      <family val="3"/>
    </font>
    <font>
      <b/>
      <sz val="12"/>
      <color indexed="8"/>
      <name val="Tahoma"/>
      <family val="2"/>
    </font>
    <font>
      <b/>
      <u/>
      <sz val="12"/>
      <color indexed="8"/>
      <name val="Tahoma"/>
      <family val="2"/>
    </font>
    <font>
      <sz val="8"/>
      <name val="Arial"/>
      <family val="2"/>
    </font>
    <font>
      <b/>
      <sz val="11"/>
      <color indexed="8"/>
      <name val="Courier New"/>
      <family val="3"/>
    </font>
    <font>
      <b/>
      <sz val="11"/>
      <color indexed="8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Protection="0"/>
    <xf numFmtId="44" fontId="14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4" fontId="0" fillId="0" borderId="0" xfId="0" applyNumberFormat="1"/>
    <xf numFmtId="43" fontId="3" fillId="0" borderId="0" xfId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1" fillId="0" borderId="0" xfId="3"/>
    <xf numFmtId="4" fontId="1" fillId="0" borderId="0" xfId="3" applyNumberFormat="1"/>
    <xf numFmtId="4" fontId="13" fillId="0" borderId="4" xfId="4" applyNumberFormat="1" applyFont="1" applyFill="1" applyBorder="1" applyAlignment="1">
      <alignment vertical="center"/>
    </xf>
    <xf numFmtId="0" fontId="1" fillId="0" borderId="0" xfId="3" applyAlignment="1">
      <alignment horizontal="center" vertical="center"/>
    </xf>
    <xf numFmtId="0" fontId="13" fillId="0" borderId="0" xfId="3" applyFont="1" applyAlignment="1">
      <alignment horizontal="center"/>
    </xf>
    <xf numFmtId="4" fontId="15" fillId="2" borderId="0" xfId="5" applyNumberFormat="1" applyFont="1" applyFill="1" applyBorder="1" applyAlignment="1">
      <alignment horizontal="right"/>
    </xf>
    <xf numFmtId="0" fontId="15" fillId="2" borderId="0" xfId="5" applyFont="1" applyFill="1" applyBorder="1"/>
    <xf numFmtId="4" fontId="16" fillId="0" borderId="5" xfId="5" applyNumberFormat="1" applyFont="1" applyFill="1" applyBorder="1" applyAlignment="1">
      <alignment horizontal="right"/>
    </xf>
    <xf numFmtId="4" fontId="16" fillId="0" borderId="6" xfId="5" applyNumberFormat="1" applyFont="1" applyFill="1" applyBorder="1" applyAlignment="1">
      <alignment horizontal="right"/>
    </xf>
    <xf numFmtId="0" fontId="16" fillId="0" borderId="6" xfId="5" applyFont="1" applyFill="1" applyBorder="1"/>
    <xf numFmtId="49" fontId="16" fillId="0" borderId="7" xfId="5" applyNumberFormat="1" applyFont="1" applyFill="1" applyBorder="1" applyAlignment="1">
      <alignment horizontal="center" vertical="center" wrapText="1"/>
    </xf>
    <xf numFmtId="4" fontId="16" fillId="0" borderId="8" xfId="6" applyNumberFormat="1" applyFont="1" applyFill="1" applyBorder="1" applyAlignment="1">
      <alignment horizontal="right" vertical="center"/>
    </xf>
    <xf numFmtId="0" fontId="16" fillId="0" borderId="9" xfId="5" applyNumberFormat="1" applyFont="1" applyFill="1" applyBorder="1"/>
    <xf numFmtId="49" fontId="16" fillId="0" borderId="10" xfId="5" applyNumberFormat="1" applyFont="1" applyFill="1" applyBorder="1" applyAlignment="1">
      <alignment horizontal="center" vertical="center" wrapText="1"/>
    </xf>
    <xf numFmtId="4" fontId="15" fillId="0" borderId="11" xfId="5" applyNumberFormat="1" applyFont="1" applyFill="1" applyBorder="1" applyAlignment="1">
      <alignment horizontal="right" vertical="center"/>
    </xf>
    <xf numFmtId="4" fontId="15" fillId="0" borderId="12" xfId="5" applyNumberFormat="1" applyFont="1" applyFill="1" applyBorder="1" applyAlignment="1">
      <alignment horizontal="right"/>
    </xf>
    <xf numFmtId="4" fontId="15" fillId="0" borderId="13" xfId="5" applyNumberFormat="1" applyFont="1" applyFill="1" applyBorder="1" applyAlignment="1">
      <alignment horizontal="right"/>
    </xf>
    <xf numFmtId="49" fontId="15" fillId="0" borderId="13" xfId="5" applyNumberFormat="1" applyFont="1" applyFill="1" applyBorder="1"/>
    <xf numFmtId="4" fontId="15" fillId="0" borderId="13" xfId="5" applyNumberFormat="1" applyFont="1" applyFill="1" applyBorder="1" applyAlignment="1">
      <alignment horizontal="right" vertical="center"/>
    </xf>
    <xf numFmtId="4" fontId="15" fillId="0" borderId="14" xfId="5" applyNumberFormat="1" applyFont="1" applyFill="1" applyBorder="1" applyAlignment="1">
      <alignment horizontal="right"/>
    </xf>
    <xf numFmtId="49" fontId="15" fillId="0" borderId="14" xfId="5" applyNumberFormat="1" applyFont="1" applyFill="1" applyBorder="1"/>
    <xf numFmtId="0" fontId="16" fillId="0" borderId="9" xfId="5" applyNumberFormat="1" applyFont="1" applyFill="1" applyBorder="1" applyAlignment="1">
      <alignment horizontal="left"/>
    </xf>
    <xf numFmtId="4" fontId="16" fillId="0" borderId="15" xfId="6" applyNumberFormat="1" applyFont="1" applyFill="1" applyBorder="1" applyAlignment="1">
      <alignment horizontal="right" vertical="center"/>
    </xf>
    <xf numFmtId="4" fontId="16" fillId="0" borderId="16" xfId="6" applyNumberFormat="1" applyFont="1" applyFill="1" applyBorder="1" applyAlignment="1">
      <alignment horizontal="right" vertical="center"/>
    </xf>
    <xf numFmtId="0" fontId="16" fillId="0" borderId="17" xfId="6" applyNumberFormat="1" applyFont="1" applyFill="1" applyBorder="1" applyAlignment="1">
      <alignment horizontal="left"/>
    </xf>
    <xf numFmtId="49" fontId="16" fillId="0" borderId="18" xfId="5" applyNumberFormat="1" applyFont="1" applyFill="1" applyBorder="1" applyAlignment="1">
      <alignment horizontal="center" vertical="center" wrapText="1"/>
    </xf>
    <xf numFmtId="4" fontId="15" fillId="2" borderId="19" xfId="5" applyNumberFormat="1" applyFont="1" applyFill="1" applyBorder="1" applyAlignment="1">
      <alignment horizontal="right"/>
    </xf>
    <xf numFmtId="0" fontId="15" fillId="2" borderId="20" xfId="5" applyFont="1" applyFill="1" applyBorder="1"/>
    <xf numFmtId="4" fontId="16" fillId="2" borderId="0" xfId="5" applyNumberFormat="1" applyFont="1" applyFill="1" applyBorder="1" applyAlignment="1">
      <alignment horizontal="right" vertical="center"/>
    </xf>
    <xf numFmtId="3" fontId="16" fillId="2" borderId="0" xfId="5" applyNumberFormat="1" applyFont="1" applyFill="1" applyBorder="1" applyAlignment="1">
      <alignment horizontal="center" vertical="center"/>
    </xf>
    <xf numFmtId="0" fontId="15" fillId="2" borderId="21" xfId="5" applyFont="1" applyFill="1" applyBorder="1"/>
    <xf numFmtId="4" fontId="16" fillId="0" borderId="22" xfId="6" applyNumberFormat="1" applyFont="1" applyFill="1" applyBorder="1" applyAlignment="1">
      <alignment horizontal="right" vertical="center"/>
    </xf>
    <xf numFmtId="49" fontId="16" fillId="0" borderId="7" xfId="5" applyNumberFormat="1" applyFont="1" applyFill="1" applyBorder="1" applyAlignment="1">
      <alignment horizontal="center" vertical="center"/>
    </xf>
    <xf numFmtId="49" fontId="16" fillId="0" borderId="10" xfId="5" applyNumberFormat="1" applyFont="1" applyFill="1" applyBorder="1" applyAlignment="1">
      <alignment horizontal="center" vertical="center"/>
    </xf>
    <xf numFmtId="49" fontId="16" fillId="0" borderId="18" xfId="5" applyNumberFormat="1" applyFont="1" applyFill="1" applyBorder="1" applyAlignment="1">
      <alignment horizontal="center" vertical="center"/>
    </xf>
    <xf numFmtId="4" fontId="16" fillId="0" borderId="0" xfId="5" applyNumberFormat="1" applyFont="1" applyFill="1" applyBorder="1" applyAlignment="1">
      <alignment horizontal="right" vertical="center"/>
    </xf>
    <xf numFmtId="3" fontId="16" fillId="0" borderId="0" xfId="5" applyNumberFormat="1" applyFont="1" applyFill="1" applyBorder="1" applyAlignment="1">
      <alignment horizontal="center" vertical="center"/>
    </xf>
    <xf numFmtId="0" fontId="15" fillId="0" borderId="21" xfId="5" applyFont="1" applyFill="1" applyBorder="1"/>
    <xf numFmtId="4" fontId="16" fillId="3" borderId="23" xfId="5" applyNumberFormat="1" applyFont="1" applyFill="1" applyBorder="1" applyAlignment="1">
      <alignment horizontal="center" vertical="center" wrapText="1"/>
    </xf>
    <xf numFmtId="4" fontId="16" fillId="3" borderId="24" xfId="5" applyNumberFormat="1" applyFont="1" applyFill="1" applyBorder="1" applyAlignment="1">
      <alignment horizontal="center" vertical="center" wrapText="1"/>
    </xf>
    <xf numFmtId="4" fontId="16" fillId="3" borderId="25" xfId="5" applyNumberFormat="1" applyFont="1" applyFill="1" applyBorder="1" applyAlignment="1">
      <alignment horizontal="center" vertical="center" wrapText="1"/>
    </xf>
    <xf numFmtId="49" fontId="16" fillId="3" borderId="26" xfId="5" applyNumberFormat="1" applyFont="1" applyFill="1" applyBorder="1" applyAlignment="1">
      <alignment horizontal="center" vertical="center" wrapText="1"/>
    </xf>
    <xf numFmtId="49" fontId="16" fillId="3" borderId="27" xfId="5" applyNumberFormat="1" applyFont="1" applyFill="1" applyBorder="1" applyAlignment="1">
      <alignment horizontal="center" vertical="center" wrapText="1"/>
    </xf>
    <xf numFmtId="0" fontId="17" fillId="0" borderId="28" xfId="5" applyFont="1" applyBorder="1" applyAlignment="1">
      <alignment horizontal="center"/>
    </xf>
    <xf numFmtId="4" fontId="15" fillId="0" borderId="29" xfId="5" applyNumberFormat="1" applyFont="1" applyBorder="1" applyAlignment="1">
      <alignment horizontal="right"/>
    </xf>
    <xf numFmtId="0" fontId="15" fillId="0" borderId="20" xfId="5" applyFont="1" applyBorder="1"/>
    <xf numFmtId="4" fontId="16" fillId="0" borderId="30" xfId="5" applyNumberFormat="1" applyFont="1" applyBorder="1" applyAlignment="1">
      <alignment horizontal="right"/>
    </xf>
    <xf numFmtId="0" fontId="16" fillId="0" borderId="29" xfId="5" applyFont="1" applyBorder="1"/>
    <xf numFmtId="49" fontId="16" fillId="0" borderId="29" xfId="5" applyNumberFormat="1" applyFont="1" applyBorder="1" applyAlignment="1">
      <alignment horizontal="center"/>
    </xf>
    <xf numFmtId="4" fontId="15" fillId="0" borderId="31" xfId="5" applyNumberFormat="1" applyFont="1" applyFill="1" applyBorder="1" applyAlignment="1">
      <alignment horizontal="right" vertical="center"/>
    </xf>
    <xf numFmtId="4" fontId="15" fillId="0" borderId="32" xfId="5" applyNumberFormat="1" applyFont="1" applyFill="1" applyBorder="1" applyAlignment="1">
      <alignment horizontal="right" vertical="center"/>
    </xf>
    <xf numFmtId="4" fontId="1" fillId="0" borderId="33" xfId="3" applyNumberFormat="1" applyBorder="1"/>
    <xf numFmtId="49" fontId="18" fillId="0" borderId="34" xfId="5" applyNumberFormat="1" applyFont="1" applyFill="1" applyBorder="1" applyAlignment="1">
      <alignment horizontal="center" vertical="center"/>
    </xf>
    <xf numFmtId="49" fontId="18" fillId="0" borderId="35" xfId="5" applyNumberFormat="1" applyFont="1" applyFill="1" applyBorder="1" applyAlignment="1">
      <alignment horizontal="center" vertical="center"/>
    </xf>
    <xf numFmtId="4" fontId="15" fillId="0" borderId="36" xfId="5" applyNumberFormat="1" applyFont="1" applyFill="1" applyBorder="1" applyAlignment="1">
      <alignment horizontal="right" vertical="center"/>
    </xf>
    <xf numFmtId="4" fontId="15" fillId="0" borderId="14" xfId="5" applyNumberFormat="1" applyFont="1" applyFill="1" applyBorder="1" applyAlignment="1">
      <alignment horizontal="right" vertical="center"/>
    </xf>
    <xf numFmtId="4" fontId="1" fillId="0" borderId="37" xfId="3" applyNumberFormat="1" applyBorder="1"/>
    <xf numFmtId="44" fontId="0" fillId="0" borderId="0" xfId="4" applyFont="1"/>
    <xf numFmtId="4" fontId="15" fillId="0" borderId="38" xfId="5" applyNumberFormat="1" applyFont="1" applyFill="1" applyBorder="1" applyAlignment="1">
      <alignment horizontal="right" vertical="center"/>
    </xf>
    <xf numFmtId="4" fontId="1" fillId="0" borderId="39" xfId="3" applyNumberFormat="1" applyBorder="1" applyAlignment="1">
      <alignment horizontal="right"/>
    </xf>
    <xf numFmtId="49" fontId="18" fillId="0" borderId="40" xfId="5" applyNumberFormat="1" applyFont="1" applyFill="1" applyBorder="1" applyAlignment="1">
      <alignment horizontal="center" vertical="center"/>
    </xf>
    <xf numFmtId="49" fontId="18" fillId="0" borderId="41" xfId="5" applyNumberFormat="1" applyFont="1" applyFill="1" applyBorder="1" applyAlignment="1">
      <alignment horizontal="center" vertical="center"/>
    </xf>
    <xf numFmtId="4" fontId="16" fillId="3" borderId="15" xfId="5" applyNumberFormat="1" applyFont="1" applyFill="1" applyBorder="1" applyAlignment="1">
      <alignment horizontal="center" vertical="center" wrapText="1"/>
    </xf>
    <xf numFmtId="4" fontId="16" fillId="3" borderId="42" xfId="5" applyNumberFormat="1" applyFont="1" applyFill="1" applyBorder="1" applyAlignment="1">
      <alignment horizontal="center" vertical="center" wrapText="1"/>
    </xf>
    <xf numFmtId="4" fontId="16" fillId="3" borderId="16" xfId="5" applyNumberFormat="1" applyFont="1" applyFill="1" applyBorder="1" applyAlignment="1">
      <alignment horizontal="center" vertical="center" wrapText="1"/>
    </xf>
    <xf numFmtId="4" fontId="16" fillId="3" borderId="43" xfId="5" applyNumberFormat="1" applyFont="1" applyFill="1" applyBorder="1" applyAlignment="1">
      <alignment horizontal="center" vertical="center" wrapText="1"/>
    </xf>
    <xf numFmtId="49" fontId="16" fillId="3" borderId="44" xfId="5" applyNumberFormat="1" applyFont="1" applyFill="1" applyBorder="1" applyAlignment="1">
      <alignment horizontal="center" vertical="center" wrapText="1"/>
    </xf>
    <xf numFmtId="49" fontId="16" fillId="3" borderId="45" xfId="5" applyNumberFormat="1" applyFont="1" applyFill="1" applyBorder="1" applyAlignment="1">
      <alignment horizontal="center" vertical="center" wrapText="1"/>
    </xf>
    <xf numFmtId="0" fontId="17" fillId="0" borderId="46" xfId="5" applyFont="1" applyBorder="1" applyAlignment="1">
      <alignment horizontal="center"/>
    </xf>
    <xf numFmtId="0" fontId="19" fillId="0" borderId="0" xfId="5" applyFont="1" applyBorder="1" applyAlignment="1">
      <alignment horizontal="center"/>
    </xf>
    <xf numFmtId="4" fontId="13" fillId="0" borderId="0" xfId="4" applyNumberFormat="1" applyFont="1" applyFill="1" applyBorder="1" applyAlignment="1">
      <alignment vertical="center"/>
    </xf>
    <xf numFmtId="4" fontId="1" fillId="0" borderId="47" xfId="3" applyNumberFormat="1" applyBorder="1" applyAlignment="1">
      <alignment vertical="center"/>
    </xf>
    <xf numFmtId="4" fontId="1" fillId="0" borderId="33" xfId="4" applyNumberFormat="1" applyFont="1" applyFill="1" applyBorder="1" applyAlignment="1">
      <alignment vertical="center"/>
    </xf>
    <xf numFmtId="4" fontId="0" fillId="0" borderId="33" xfId="4" applyNumberFormat="1" applyFont="1" applyFill="1" applyBorder="1" applyAlignment="1">
      <alignment vertical="center"/>
    </xf>
    <xf numFmtId="0" fontId="1" fillId="0" borderId="33" xfId="3" applyBorder="1" applyAlignment="1">
      <alignment horizontal="center" vertical="center"/>
    </xf>
    <xf numFmtId="0" fontId="1" fillId="0" borderId="48" xfId="3" applyBorder="1" applyAlignment="1">
      <alignment horizontal="center" vertical="center"/>
    </xf>
    <xf numFmtId="4" fontId="1" fillId="0" borderId="49" xfId="3" applyNumberFormat="1" applyBorder="1" applyAlignment="1">
      <alignment vertical="center"/>
    </xf>
    <xf numFmtId="4" fontId="1" fillId="0" borderId="50" xfId="4" applyNumberFormat="1" applyFont="1" applyFill="1" applyBorder="1" applyAlignment="1">
      <alignment vertical="center"/>
    </xf>
    <xf numFmtId="4" fontId="1" fillId="0" borderId="1" xfId="4" applyNumberFormat="1" applyFont="1" applyFill="1" applyBorder="1" applyAlignment="1">
      <alignment vertical="center"/>
    </xf>
    <xf numFmtId="4" fontId="0" fillId="0" borderId="1" xfId="4" applyNumberFormat="1" applyFont="1" applyFill="1" applyBorder="1" applyAlignment="1">
      <alignment vertical="center"/>
    </xf>
    <xf numFmtId="0" fontId="1" fillId="0" borderId="51" xfId="3" applyBorder="1" applyAlignment="1">
      <alignment horizontal="center" vertical="center"/>
    </xf>
    <xf numFmtId="0" fontId="1" fillId="0" borderId="52" xfId="3" applyBorder="1" applyAlignment="1">
      <alignment horizontal="center" vertical="center"/>
    </xf>
    <xf numFmtId="4" fontId="1" fillId="0" borderId="53" xfId="3" applyNumberFormat="1" applyBorder="1" applyAlignment="1">
      <alignment vertical="center"/>
    </xf>
    <xf numFmtId="0" fontId="1" fillId="0" borderId="1" xfId="3" applyBorder="1" applyAlignment="1">
      <alignment horizontal="center" vertical="center"/>
    </xf>
    <xf numFmtId="4" fontId="13" fillId="0" borderId="53" xfId="4" applyNumberFormat="1" applyFont="1" applyFill="1" applyBorder="1" applyAlignment="1">
      <alignment vertical="center"/>
    </xf>
    <xf numFmtId="0" fontId="1" fillId="0" borderId="54" xfId="3" applyBorder="1" applyAlignment="1">
      <alignment horizontal="center" vertical="center"/>
    </xf>
    <xf numFmtId="4" fontId="13" fillId="0" borderId="55" xfId="4" applyNumberFormat="1" applyFont="1" applyFill="1" applyBorder="1" applyAlignment="1">
      <alignment vertical="center"/>
    </xf>
    <xf numFmtId="4" fontId="13" fillId="0" borderId="56" xfId="4" applyNumberFormat="1" applyFont="1" applyFill="1" applyBorder="1" applyAlignment="1">
      <alignment vertical="center"/>
    </xf>
    <xf numFmtId="0" fontId="13" fillId="0" borderId="56" xfId="3" applyFont="1" applyBorder="1" applyAlignment="1">
      <alignment horizontal="left" vertical="center"/>
    </xf>
    <xf numFmtId="0" fontId="1" fillId="0" borderId="57" xfId="3" applyBorder="1" applyAlignment="1">
      <alignment horizontal="center" vertical="center"/>
    </xf>
    <xf numFmtId="4" fontId="0" fillId="0" borderId="51" xfId="4" applyNumberFormat="1" applyFont="1" applyFill="1" applyBorder="1" applyAlignment="1">
      <alignment vertical="center"/>
    </xf>
    <xf numFmtId="0" fontId="1" fillId="0" borderId="52" xfId="3" applyBorder="1" applyAlignment="1">
      <alignment horizontal="center" vertical="center" wrapText="1"/>
    </xf>
    <xf numFmtId="4" fontId="1" fillId="0" borderId="58" xfId="3" applyNumberFormat="1" applyBorder="1" applyAlignment="1">
      <alignment vertical="center"/>
    </xf>
    <xf numFmtId="4" fontId="13" fillId="0" borderId="59" xfId="4" applyNumberFormat="1" applyFont="1" applyFill="1" applyBorder="1" applyAlignment="1">
      <alignment vertical="center"/>
    </xf>
    <xf numFmtId="4" fontId="13" fillId="0" borderId="54" xfId="4" applyNumberFormat="1" applyFont="1" applyFill="1" applyBorder="1" applyAlignment="1">
      <alignment vertical="center"/>
    </xf>
    <xf numFmtId="0" fontId="1" fillId="0" borderId="57" xfId="3" applyBorder="1" applyAlignment="1">
      <alignment horizontal="center" vertical="center" wrapText="1"/>
    </xf>
    <xf numFmtId="4" fontId="0" fillId="0" borderId="60" xfId="4" applyNumberFormat="1" applyFont="1" applyFill="1" applyBorder="1" applyAlignment="1">
      <alignment vertical="center"/>
    </xf>
    <xf numFmtId="0" fontId="1" fillId="0" borderId="61" xfId="3" applyBorder="1" applyAlignment="1">
      <alignment horizontal="center" vertical="center"/>
    </xf>
    <xf numFmtId="4" fontId="0" fillId="0" borderId="3" xfId="4" applyNumberFormat="1" applyFont="1" applyFill="1" applyBorder="1" applyAlignment="1">
      <alignment vertical="center"/>
    </xf>
    <xf numFmtId="0" fontId="1" fillId="0" borderId="62" xfId="3" applyBorder="1" applyAlignment="1">
      <alignment horizontal="center" vertical="center"/>
    </xf>
    <xf numFmtId="4" fontId="1" fillId="0" borderId="1" xfId="3" applyNumberFormat="1" applyBorder="1"/>
    <xf numFmtId="4" fontId="13" fillId="0" borderId="63" xfId="4" applyNumberFormat="1" applyFont="1" applyFill="1" applyBorder="1" applyAlignment="1">
      <alignment vertical="center"/>
    </xf>
    <xf numFmtId="4" fontId="13" fillId="0" borderId="64" xfId="4" applyNumberFormat="1" applyFont="1" applyFill="1" applyBorder="1" applyAlignment="1">
      <alignment vertical="center"/>
    </xf>
    <xf numFmtId="4" fontId="13" fillId="0" borderId="65" xfId="4" applyNumberFormat="1" applyFont="1" applyFill="1" applyBorder="1" applyAlignment="1">
      <alignment vertical="center"/>
    </xf>
    <xf numFmtId="0" fontId="1" fillId="0" borderId="66" xfId="3" applyBorder="1" applyAlignment="1">
      <alignment horizontal="center" vertical="center"/>
    </xf>
    <xf numFmtId="0" fontId="13" fillId="3" borderId="67" xfId="3" applyFont="1" applyFill="1" applyBorder="1" applyAlignment="1">
      <alignment horizontal="center" vertical="center" wrapText="1"/>
    </xf>
    <xf numFmtId="0" fontId="13" fillId="3" borderId="68" xfId="3" applyFont="1" applyFill="1" applyBorder="1" applyAlignment="1">
      <alignment horizontal="center" vertical="center" wrapText="1"/>
    </xf>
    <xf numFmtId="0" fontId="13" fillId="3" borderId="69" xfId="3" applyFont="1" applyFill="1" applyBorder="1" applyAlignment="1">
      <alignment horizontal="center" vertical="center"/>
    </xf>
    <xf numFmtId="0" fontId="13" fillId="3" borderId="57" xfId="3" applyFont="1" applyFill="1" applyBorder="1" applyAlignment="1">
      <alignment horizontal="center" vertical="center" wrapText="1"/>
    </xf>
    <xf numFmtId="0" fontId="13" fillId="0" borderId="70" xfId="3" applyFont="1" applyBorder="1" applyAlignment="1">
      <alignment horizontal="center"/>
    </xf>
    <xf numFmtId="4" fontId="13" fillId="0" borderId="4" xfId="3" applyNumberFormat="1" applyFont="1" applyBorder="1"/>
    <xf numFmtId="0" fontId="13" fillId="0" borderId="0" xfId="3" applyFont="1"/>
    <xf numFmtId="4" fontId="1" fillId="0" borderId="71" xfId="3" applyNumberFormat="1" applyBorder="1"/>
    <xf numFmtId="0" fontId="1" fillId="0" borderId="72" xfId="3" applyBorder="1" applyAlignment="1">
      <alignment horizontal="left"/>
    </xf>
    <xf numFmtId="0" fontId="1" fillId="0" borderId="73" xfId="3" applyBorder="1" applyAlignment="1">
      <alignment horizontal="left"/>
    </xf>
    <xf numFmtId="4" fontId="1" fillId="0" borderId="53" xfId="3" applyNumberFormat="1" applyBorder="1"/>
    <xf numFmtId="4" fontId="1" fillId="0" borderId="3" xfId="3" applyNumberFormat="1" applyBorder="1" applyAlignment="1">
      <alignment vertical="center"/>
    </xf>
    <xf numFmtId="0" fontId="1" fillId="0" borderId="74" xfId="3" applyBorder="1" applyAlignment="1">
      <alignment horizontal="left"/>
    </xf>
    <xf numFmtId="0" fontId="1" fillId="0" borderId="75" xfId="3" applyBorder="1" applyAlignment="1">
      <alignment horizontal="left"/>
    </xf>
    <xf numFmtId="0" fontId="13" fillId="3" borderId="68" xfId="3" applyFont="1" applyFill="1" applyBorder="1" applyAlignment="1">
      <alignment horizontal="center" vertical="center" wrapText="1"/>
    </xf>
    <xf numFmtId="0" fontId="13" fillId="3" borderId="66" xfId="3" applyFont="1" applyFill="1" applyBorder="1" applyAlignment="1">
      <alignment horizontal="center" vertical="center" wrapText="1"/>
    </xf>
    <xf numFmtId="0" fontId="20" fillId="0" borderId="0" xfId="3" applyFont="1" applyAlignment="1">
      <alignment horizontal="center"/>
    </xf>
    <xf numFmtId="0" fontId="19" fillId="0" borderId="0" xfId="3" applyFont="1" applyAlignment="1">
      <alignment horizontal="center"/>
    </xf>
  </cellXfs>
  <cellStyles count="7">
    <cellStyle name="Millares" xfId="1" builtinId="3"/>
    <cellStyle name="Moneda 2" xfId="4" xr:uid="{FB44A09C-8DA2-4BD6-8523-B310407F2E7C}"/>
    <cellStyle name="Moneda 3" xfId="6" xr:uid="{D716482F-6D57-4EBE-805E-CDB55FF055B6}"/>
    <cellStyle name="Normal" xfId="0" builtinId="0"/>
    <cellStyle name="Normal 2" xfId="2" xr:uid="{69A7C0C5-CD4C-4EBC-AE13-FE4FDFD52323}"/>
    <cellStyle name="Normal 2 2" xfId="5" xr:uid="{F8460534-733F-4652-8167-8C91958D295D}"/>
    <cellStyle name="Normal 3" xfId="3" xr:uid="{B7F715AB-8CB1-4928-89D4-9547126C94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D14BB-3183-4B6F-86F5-9327207CB8F0}">
  <dimension ref="A1:G101"/>
  <sheetViews>
    <sheetView topLeftCell="A65" zoomScale="80" zoomScaleNormal="80" workbookViewId="0">
      <selection activeCell="C92" sqref="C92"/>
    </sheetView>
  </sheetViews>
  <sheetFormatPr baseColWidth="10" defaultRowHeight="10.5" x14ac:dyDescent="0.2"/>
  <cols>
    <col min="1" max="1" width="11.42578125" style="1"/>
    <col min="2" max="2" width="57.140625" style="12" customWidth="1"/>
    <col min="3" max="3" width="21.85546875" style="1" bestFit="1" customWidth="1"/>
    <col min="4" max="5" width="11.42578125" style="1"/>
    <col min="6" max="7" width="12.42578125" style="1" bestFit="1" customWidth="1"/>
    <col min="8" max="254" width="11.42578125" style="1"/>
    <col min="255" max="255" width="73.85546875" style="1" customWidth="1"/>
    <col min="256" max="259" width="21.85546875" style="1" bestFit="1" customWidth="1"/>
    <col min="260" max="510" width="11.42578125" style="1"/>
    <col min="511" max="511" width="73.85546875" style="1" customWidth="1"/>
    <col min="512" max="515" width="21.85546875" style="1" bestFit="1" customWidth="1"/>
    <col min="516" max="766" width="11.42578125" style="1"/>
    <col min="767" max="767" width="73.85546875" style="1" customWidth="1"/>
    <col min="768" max="771" width="21.85546875" style="1" bestFit="1" customWidth="1"/>
    <col min="772" max="1022" width="11.42578125" style="1"/>
    <col min="1023" max="1023" width="73.85546875" style="1" customWidth="1"/>
    <col min="1024" max="1027" width="21.85546875" style="1" bestFit="1" customWidth="1"/>
    <col min="1028" max="1278" width="11.42578125" style="1"/>
    <col min="1279" max="1279" width="73.85546875" style="1" customWidth="1"/>
    <col min="1280" max="1283" width="21.85546875" style="1" bestFit="1" customWidth="1"/>
    <col min="1284" max="1534" width="11.42578125" style="1"/>
    <col min="1535" max="1535" width="73.85546875" style="1" customWidth="1"/>
    <col min="1536" max="1539" width="21.85546875" style="1" bestFit="1" customWidth="1"/>
    <col min="1540" max="1790" width="11.42578125" style="1"/>
    <col min="1791" max="1791" width="73.85546875" style="1" customWidth="1"/>
    <col min="1792" max="1795" width="21.85546875" style="1" bestFit="1" customWidth="1"/>
    <col min="1796" max="2046" width="11.42578125" style="1"/>
    <col min="2047" max="2047" width="73.85546875" style="1" customWidth="1"/>
    <col min="2048" max="2051" width="21.85546875" style="1" bestFit="1" customWidth="1"/>
    <col min="2052" max="2302" width="11.42578125" style="1"/>
    <col min="2303" max="2303" width="73.85546875" style="1" customWidth="1"/>
    <col min="2304" max="2307" width="21.85546875" style="1" bestFit="1" customWidth="1"/>
    <col min="2308" max="2558" width="11.42578125" style="1"/>
    <col min="2559" max="2559" width="73.85546875" style="1" customWidth="1"/>
    <col min="2560" max="2563" width="21.85546875" style="1" bestFit="1" customWidth="1"/>
    <col min="2564" max="2814" width="11.42578125" style="1"/>
    <col min="2815" max="2815" width="73.85546875" style="1" customWidth="1"/>
    <col min="2816" max="2819" width="21.85546875" style="1" bestFit="1" customWidth="1"/>
    <col min="2820" max="3070" width="11.42578125" style="1"/>
    <col min="3071" max="3071" width="73.85546875" style="1" customWidth="1"/>
    <col min="3072" max="3075" width="21.85546875" style="1" bestFit="1" customWidth="1"/>
    <col min="3076" max="3326" width="11.42578125" style="1"/>
    <col min="3327" max="3327" width="73.85546875" style="1" customWidth="1"/>
    <col min="3328" max="3331" width="21.85546875" style="1" bestFit="1" customWidth="1"/>
    <col min="3332" max="3582" width="11.42578125" style="1"/>
    <col min="3583" max="3583" width="73.85546875" style="1" customWidth="1"/>
    <col min="3584" max="3587" width="21.85546875" style="1" bestFit="1" customWidth="1"/>
    <col min="3588" max="3838" width="11.42578125" style="1"/>
    <col min="3839" max="3839" width="73.85546875" style="1" customWidth="1"/>
    <col min="3840" max="3843" width="21.85546875" style="1" bestFit="1" customWidth="1"/>
    <col min="3844" max="4094" width="11.42578125" style="1"/>
    <col min="4095" max="4095" width="73.85546875" style="1" customWidth="1"/>
    <col min="4096" max="4099" width="21.85546875" style="1" bestFit="1" customWidth="1"/>
    <col min="4100" max="4350" width="11.42578125" style="1"/>
    <col min="4351" max="4351" width="73.85546875" style="1" customWidth="1"/>
    <col min="4352" max="4355" width="21.85546875" style="1" bestFit="1" customWidth="1"/>
    <col min="4356" max="4606" width="11.42578125" style="1"/>
    <col min="4607" max="4607" width="73.85546875" style="1" customWidth="1"/>
    <col min="4608" max="4611" width="21.85546875" style="1" bestFit="1" customWidth="1"/>
    <col min="4612" max="4862" width="11.42578125" style="1"/>
    <col min="4863" max="4863" width="73.85546875" style="1" customWidth="1"/>
    <col min="4864" max="4867" width="21.85546875" style="1" bestFit="1" customWidth="1"/>
    <col min="4868" max="5118" width="11.42578125" style="1"/>
    <col min="5119" max="5119" width="73.85546875" style="1" customWidth="1"/>
    <col min="5120" max="5123" width="21.85546875" style="1" bestFit="1" customWidth="1"/>
    <col min="5124" max="5374" width="11.42578125" style="1"/>
    <col min="5375" max="5375" width="73.85546875" style="1" customWidth="1"/>
    <col min="5376" max="5379" width="21.85546875" style="1" bestFit="1" customWidth="1"/>
    <col min="5380" max="5630" width="11.42578125" style="1"/>
    <col min="5631" max="5631" width="73.85546875" style="1" customWidth="1"/>
    <col min="5632" max="5635" width="21.85546875" style="1" bestFit="1" customWidth="1"/>
    <col min="5636" max="5886" width="11.42578125" style="1"/>
    <col min="5887" max="5887" width="73.85546875" style="1" customWidth="1"/>
    <col min="5888" max="5891" width="21.85546875" style="1" bestFit="1" customWidth="1"/>
    <col min="5892" max="6142" width="11.42578125" style="1"/>
    <col min="6143" max="6143" width="73.85546875" style="1" customWidth="1"/>
    <col min="6144" max="6147" width="21.85546875" style="1" bestFit="1" customWidth="1"/>
    <col min="6148" max="6398" width="11.42578125" style="1"/>
    <col min="6399" max="6399" width="73.85546875" style="1" customWidth="1"/>
    <col min="6400" max="6403" width="21.85546875" style="1" bestFit="1" customWidth="1"/>
    <col min="6404" max="6654" width="11.42578125" style="1"/>
    <col min="6655" max="6655" width="73.85546875" style="1" customWidth="1"/>
    <col min="6656" max="6659" width="21.85546875" style="1" bestFit="1" customWidth="1"/>
    <col min="6660" max="6910" width="11.42578125" style="1"/>
    <col min="6911" max="6911" width="73.85546875" style="1" customWidth="1"/>
    <col min="6912" max="6915" width="21.85546875" style="1" bestFit="1" customWidth="1"/>
    <col min="6916" max="7166" width="11.42578125" style="1"/>
    <col min="7167" max="7167" width="73.85546875" style="1" customWidth="1"/>
    <col min="7168" max="7171" width="21.85546875" style="1" bestFit="1" customWidth="1"/>
    <col min="7172" max="7422" width="11.42578125" style="1"/>
    <col min="7423" max="7423" width="73.85546875" style="1" customWidth="1"/>
    <col min="7424" max="7427" width="21.85546875" style="1" bestFit="1" customWidth="1"/>
    <col min="7428" max="7678" width="11.42578125" style="1"/>
    <col min="7679" max="7679" width="73.85546875" style="1" customWidth="1"/>
    <col min="7680" max="7683" width="21.85546875" style="1" bestFit="1" customWidth="1"/>
    <col min="7684" max="7934" width="11.42578125" style="1"/>
    <col min="7935" max="7935" width="73.85546875" style="1" customWidth="1"/>
    <col min="7936" max="7939" width="21.85546875" style="1" bestFit="1" customWidth="1"/>
    <col min="7940" max="8190" width="11.42578125" style="1"/>
    <col min="8191" max="8191" width="73.85546875" style="1" customWidth="1"/>
    <col min="8192" max="8195" width="21.85546875" style="1" bestFit="1" customWidth="1"/>
    <col min="8196" max="8446" width="11.42578125" style="1"/>
    <col min="8447" max="8447" width="73.85546875" style="1" customWidth="1"/>
    <col min="8448" max="8451" width="21.85546875" style="1" bestFit="1" customWidth="1"/>
    <col min="8452" max="8702" width="11.42578125" style="1"/>
    <col min="8703" max="8703" width="73.85546875" style="1" customWidth="1"/>
    <col min="8704" max="8707" width="21.85546875" style="1" bestFit="1" customWidth="1"/>
    <col min="8708" max="8958" width="11.42578125" style="1"/>
    <col min="8959" max="8959" width="73.85546875" style="1" customWidth="1"/>
    <col min="8960" max="8963" width="21.85546875" style="1" bestFit="1" customWidth="1"/>
    <col min="8964" max="9214" width="11.42578125" style="1"/>
    <col min="9215" max="9215" width="73.85546875" style="1" customWidth="1"/>
    <col min="9216" max="9219" width="21.85546875" style="1" bestFit="1" customWidth="1"/>
    <col min="9220" max="9470" width="11.42578125" style="1"/>
    <col min="9471" max="9471" width="73.85546875" style="1" customWidth="1"/>
    <col min="9472" max="9475" width="21.85546875" style="1" bestFit="1" customWidth="1"/>
    <col min="9476" max="9726" width="11.42578125" style="1"/>
    <col min="9727" max="9727" width="73.85546875" style="1" customWidth="1"/>
    <col min="9728" max="9731" width="21.85546875" style="1" bestFit="1" customWidth="1"/>
    <col min="9732" max="9982" width="11.42578125" style="1"/>
    <col min="9983" max="9983" width="73.85546875" style="1" customWidth="1"/>
    <col min="9984" max="9987" width="21.85546875" style="1" bestFit="1" customWidth="1"/>
    <col min="9988" max="10238" width="11.42578125" style="1"/>
    <col min="10239" max="10239" width="73.85546875" style="1" customWidth="1"/>
    <col min="10240" max="10243" width="21.85546875" style="1" bestFit="1" customWidth="1"/>
    <col min="10244" max="10494" width="11.42578125" style="1"/>
    <col min="10495" max="10495" width="73.85546875" style="1" customWidth="1"/>
    <col min="10496" max="10499" width="21.85546875" style="1" bestFit="1" customWidth="1"/>
    <col min="10500" max="10750" width="11.42578125" style="1"/>
    <col min="10751" max="10751" width="73.85546875" style="1" customWidth="1"/>
    <col min="10752" max="10755" width="21.85546875" style="1" bestFit="1" customWidth="1"/>
    <col min="10756" max="11006" width="11.42578125" style="1"/>
    <col min="11007" max="11007" width="73.85546875" style="1" customWidth="1"/>
    <col min="11008" max="11011" width="21.85546875" style="1" bestFit="1" customWidth="1"/>
    <col min="11012" max="11262" width="11.42578125" style="1"/>
    <col min="11263" max="11263" width="73.85546875" style="1" customWidth="1"/>
    <col min="11264" max="11267" width="21.85546875" style="1" bestFit="1" customWidth="1"/>
    <col min="11268" max="11518" width="11.42578125" style="1"/>
    <col min="11519" max="11519" width="73.85546875" style="1" customWidth="1"/>
    <col min="11520" max="11523" width="21.85546875" style="1" bestFit="1" customWidth="1"/>
    <col min="11524" max="11774" width="11.42578125" style="1"/>
    <col min="11775" max="11775" width="73.85546875" style="1" customWidth="1"/>
    <col min="11776" max="11779" width="21.85546875" style="1" bestFit="1" customWidth="1"/>
    <col min="11780" max="12030" width="11.42578125" style="1"/>
    <col min="12031" max="12031" width="73.85546875" style="1" customWidth="1"/>
    <col min="12032" max="12035" width="21.85546875" style="1" bestFit="1" customWidth="1"/>
    <col min="12036" max="12286" width="11.42578125" style="1"/>
    <col min="12287" max="12287" width="73.85546875" style="1" customWidth="1"/>
    <col min="12288" max="12291" width="21.85546875" style="1" bestFit="1" customWidth="1"/>
    <col min="12292" max="12542" width="11.42578125" style="1"/>
    <col min="12543" max="12543" width="73.85546875" style="1" customWidth="1"/>
    <col min="12544" max="12547" width="21.85546875" style="1" bestFit="1" customWidth="1"/>
    <col min="12548" max="12798" width="11.42578125" style="1"/>
    <col min="12799" max="12799" width="73.85546875" style="1" customWidth="1"/>
    <col min="12800" max="12803" width="21.85546875" style="1" bestFit="1" customWidth="1"/>
    <col min="12804" max="13054" width="11.42578125" style="1"/>
    <col min="13055" max="13055" width="73.85546875" style="1" customWidth="1"/>
    <col min="13056" max="13059" width="21.85546875" style="1" bestFit="1" customWidth="1"/>
    <col min="13060" max="13310" width="11.42578125" style="1"/>
    <col min="13311" max="13311" width="73.85546875" style="1" customWidth="1"/>
    <col min="13312" max="13315" width="21.85546875" style="1" bestFit="1" customWidth="1"/>
    <col min="13316" max="13566" width="11.42578125" style="1"/>
    <col min="13567" max="13567" width="73.85546875" style="1" customWidth="1"/>
    <col min="13568" max="13571" width="21.85546875" style="1" bestFit="1" customWidth="1"/>
    <col min="13572" max="13822" width="11.42578125" style="1"/>
    <col min="13823" max="13823" width="73.85546875" style="1" customWidth="1"/>
    <col min="13824" max="13827" width="21.85546875" style="1" bestFit="1" customWidth="1"/>
    <col min="13828" max="14078" width="11.42578125" style="1"/>
    <col min="14079" max="14079" width="73.85546875" style="1" customWidth="1"/>
    <col min="14080" max="14083" width="21.85546875" style="1" bestFit="1" customWidth="1"/>
    <col min="14084" max="14334" width="11.42578125" style="1"/>
    <col min="14335" max="14335" width="73.85546875" style="1" customWidth="1"/>
    <col min="14336" max="14339" width="21.85546875" style="1" bestFit="1" customWidth="1"/>
    <col min="14340" max="14590" width="11.42578125" style="1"/>
    <col min="14591" max="14591" width="73.85546875" style="1" customWidth="1"/>
    <col min="14592" max="14595" width="21.85546875" style="1" bestFit="1" customWidth="1"/>
    <col min="14596" max="14846" width="11.42578125" style="1"/>
    <col min="14847" max="14847" width="73.85546875" style="1" customWidth="1"/>
    <col min="14848" max="14851" width="21.85546875" style="1" bestFit="1" customWidth="1"/>
    <col min="14852" max="15102" width="11.42578125" style="1"/>
    <col min="15103" max="15103" width="73.85546875" style="1" customWidth="1"/>
    <col min="15104" max="15107" width="21.85546875" style="1" bestFit="1" customWidth="1"/>
    <col min="15108" max="15358" width="11.42578125" style="1"/>
    <col min="15359" max="15359" width="73.85546875" style="1" customWidth="1"/>
    <col min="15360" max="15363" width="21.85546875" style="1" bestFit="1" customWidth="1"/>
    <col min="15364" max="15614" width="11.42578125" style="1"/>
    <col min="15615" max="15615" width="73.85546875" style="1" customWidth="1"/>
    <col min="15616" max="15619" width="21.85546875" style="1" bestFit="1" customWidth="1"/>
    <col min="15620" max="15870" width="11.42578125" style="1"/>
    <col min="15871" max="15871" width="73.85546875" style="1" customWidth="1"/>
    <col min="15872" max="15875" width="21.85546875" style="1" bestFit="1" customWidth="1"/>
    <col min="15876" max="16126" width="11.42578125" style="1"/>
    <col min="16127" max="16127" width="73.85546875" style="1" customWidth="1"/>
    <col min="16128" max="16131" width="21.85546875" style="1" bestFit="1" customWidth="1"/>
    <col min="16132" max="16384" width="11.42578125" style="1"/>
  </cols>
  <sheetData>
    <row r="1" spans="1:7" x14ac:dyDescent="0.2">
      <c r="A1" s="24" t="s">
        <v>0</v>
      </c>
      <c r="B1" s="24"/>
      <c r="C1" s="24"/>
    </row>
    <row r="2" spans="1:7" x14ac:dyDescent="0.2">
      <c r="A2" s="24"/>
      <c r="B2" s="24"/>
      <c r="C2" s="24"/>
    </row>
    <row r="3" spans="1:7" ht="10.5" customHeight="1" x14ac:dyDescent="0.2">
      <c r="A3" s="25" t="s">
        <v>172</v>
      </c>
      <c r="B3" s="26"/>
      <c r="C3" s="26"/>
    </row>
    <row r="4" spans="1:7" ht="13.5" x14ac:dyDescent="0.2">
      <c r="A4" s="2" t="s">
        <v>1</v>
      </c>
      <c r="B4" s="11" t="s">
        <v>2</v>
      </c>
      <c r="C4" s="2" t="s">
        <v>3</v>
      </c>
    </row>
    <row r="5" spans="1:7" ht="16.5" x14ac:dyDescent="0.2">
      <c r="A5" s="23"/>
      <c r="B5" s="23"/>
      <c r="C5" s="23"/>
    </row>
    <row r="6" spans="1:7" ht="13.5" x14ac:dyDescent="0.2">
      <c r="A6" s="3"/>
      <c r="B6" s="7"/>
      <c r="C6" s="4"/>
    </row>
    <row r="7" spans="1:7" ht="16.5" x14ac:dyDescent="0.2">
      <c r="A7" s="23" t="s">
        <v>16</v>
      </c>
      <c r="B7" s="23"/>
      <c r="C7" s="23"/>
    </row>
    <row r="8" spans="1:7" s="14" customFormat="1" ht="15.75" x14ac:dyDescent="0.2">
      <c r="A8" s="17" t="s">
        <v>9</v>
      </c>
      <c r="B8" s="17"/>
      <c r="C8" s="13">
        <v>0</v>
      </c>
    </row>
    <row r="9" spans="1:7" ht="13.5" x14ac:dyDescent="0.2">
      <c r="A9" s="3" t="s">
        <v>35</v>
      </c>
      <c r="B9" s="7" t="s">
        <v>145</v>
      </c>
      <c r="C9" s="4">
        <v>1581433</v>
      </c>
    </row>
    <row r="10" spans="1:7" ht="27" x14ac:dyDescent="0.2">
      <c r="A10" s="3" t="s">
        <v>36</v>
      </c>
      <c r="B10" s="7" t="s">
        <v>147</v>
      </c>
      <c r="C10" s="4">
        <v>295800</v>
      </c>
    </row>
    <row r="11" spans="1:7" ht="13.5" x14ac:dyDescent="0.2">
      <c r="A11" s="3" t="s">
        <v>37</v>
      </c>
      <c r="B11" s="7" t="s">
        <v>148</v>
      </c>
      <c r="C11" s="4">
        <v>680340</v>
      </c>
      <c r="G11" s="10"/>
    </row>
    <row r="12" spans="1:7" ht="27" x14ac:dyDescent="0.2">
      <c r="A12" s="3" t="s">
        <v>38</v>
      </c>
      <c r="B12" s="7" t="s">
        <v>160</v>
      </c>
      <c r="C12" s="4">
        <v>219819</v>
      </c>
      <c r="G12" s="10"/>
    </row>
    <row r="13" spans="1:7" ht="13.5" x14ac:dyDescent="0.2">
      <c r="A13" s="3" t="s">
        <v>39</v>
      </c>
      <c r="B13" s="7" t="s">
        <v>166</v>
      </c>
      <c r="C13" s="4">
        <v>3200000</v>
      </c>
    </row>
    <row r="14" spans="1:7" s="14" customFormat="1" ht="15.75" x14ac:dyDescent="0.2">
      <c r="A14" s="17" t="s">
        <v>4</v>
      </c>
      <c r="B14" s="17"/>
      <c r="C14" s="13">
        <f>SUM(C9:C13)</f>
        <v>5977392</v>
      </c>
    </row>
    <row r="15" spans="1:7" ht="16.5" x14ac:dyDescent="0.2">
      <c r="A15" s="20" t="s">
        <v>5</v>
      </c>
      <c r="B15" s="20"/>
      <c r="C15" s="5">
        <f>C8+C14</f>
        <v>5977392</v>
      </c>
    </row>
    <row r="16" spans="1:7" ht="16.5" x14ac:dyDescent="0.2">
      <c r="A16" s="21" t="s">
        <v>6</v>
      </c>
      <c r="B16" s="22"/>
      <c r="C16" s="22"/>
    </row>
    <row r="17" spans="1:5" ht="13.5" x14ac:dyDescent="0.2">
      <c r="A17" s="3" t="s">
        <v>40</v>
      </c>
      <c r="B17" s="7" t="s">
        <v>114</v>
      </c>
      <c r="C17" s="4">
        <v>72819.510000000009</v>
      </c>
    </row>
    <row r="18" spans="1:5" ht="13.5" x14ac:dyDescent="0.2">
      <c r="A18" s="3" t="s">
        <v>41</v>
      </c>
      <c r="B18" s="7" t="s">
        <v>115</v>
      </c>
      <c r="C18" s="4">
        <v>208888.79</v>
      </c>
      <c r="E18" s="6"/>
    </row>
    <row r="19" spans="1:5" ht="47.25" customHeight="1" x14ac:dyDescent="0.2">
      <c r="A19" s="3" t="s">
        <v>42</v>
      </c>
      <c r="B19" s="7" t="s">
        <v>116</v>
      </c>
      <c r="C19" s="4">
        <v>513567.27</v>
      </c>
      <c r="E19" s="6"/>
    </row>
    <row r="20" spans="1:5" ht="13.5" x14ac:dyDescent="0.2">
      <c r="A20" s="3" t="s">
        <v>43</v>
      </c>
      <c r="B20" s="7" t="s">
        <v>117</v>
      </c>
      <c r="C20" s="4">
        <v>1126826.3999999999</v>
      </c>
      <c r="E20" s="6"/>
    </row>
    <row r="21" spans="1:5" ht="13.5" x14ac:dyDescent="0.2">
      <c r="A21" s="3" t="s">
        <v>44</v>
      </c>
      <c r="B21" s="7" t="s">
        <v>118</v>
      </c>
      <c r="C21" s="4">
        <v>420000</v>
      </c>
    </row>
    <row r="22" spans="1:5" ht="13.5" x14ac:dyDescent="0.2">
      <c r="A22" s="3" t="s">
        <v>45</v>
      </c>
      <c r="B22" s="7" t="s">
        <v>12</v>
      </c>
      <c r="C22" s="4">
        <v>10900</v>
      </c>
    </row>
    <row r="23" spans="1:5" ht="27" x14ac:dyDescent="0.2">
      <c r="A23" s="3" t="s">
        <v>46</v>
      </c>
      <c r="B23" s="7" t="s">
        <v>119</v>
      </c>
      <c r="C23" s="4">
        <v>5000</v>
      </c>
    </row>
    <row r="24" spans="1:5" ht="13.5" x14ac:dyDescent="0.2">
      <c r="A24" s="3" t="s">
        <v>47</v>
      </c>
      <c r="B24" s="7" t="s">
        <v>120</v>
      </c>
      <c r="C24" s="4">
        <v>769858.4800000001</v>
      </c>
    </row>
    <row r="25" spans="1:5" ht="37.5" customHeight="1" x14ac:dyDescent="0.2">
      <c r="A25" s="3" t="s">
        <v>48</v>
      </c>
      <c r="B25" s="7" t="s">
        <v>121</v>
      </c>
      <c r="C25" s="4">
        <v>4000</v>
      </c>
    </row>
    <row r="26" spans="1:5" ht="27" x14ac:dyDescent="0.2">
      <c r="A26" s="3" t="s">
        <v>49</v>
      </c>
      <c r="B26" s="7" t="s">
        <v>25</v>
      </c>
      <c r="C26" s="4">
        <v>179223.56</v>
      </c>
    </row>
    <row r="27" spans="1:5" ht="27" x14ac:dyDescent="0.2">
      <c r="A27" s="3" t="s">
        <v>50</v>
      </c>
      <c r="B27" s="7" t="s">
        <v>32</v>
      </c>
      <c r="C27" s="4">
        <v>1500</v>
      </c>
    </row>
    <row r="28" spans="1:5" ht="27" x14ac:dyDescent="0.2">
      <c r="A28" s="3" t="s">
        <v>51</v>
      </c>
      <c r="B28" s="7" t="s">
        <v>33</v>
      </c>
      <c r="C28" s="4">
        <v>3900</v>
      </c>
    </row>
    <row r="29" spans="1:5" ht="13.5" x14ac:dyDescent="0.2">
      <c r="A29" s="3" t="s">
        <v>52</v>
      </c>
      <c r="B29" s="7" t="s">
        <v>122</v>
      </c>
      <c r="C29" s="4">
        <v>139152.44</v>
      </c>
    </row>
    <row r="30" spans="1:5" ht="13.5" x14ac:dyDescent="0.2">
      <c r="A30" s="3" t="s">
        <v>53</v>
      </c>
      <c r="B30" s="7" t="s">
        <v>123</v>
      </c>
      <c r="C30" s="4">
        <v>182000</v>
      </c>
    </row>
    <row r="31" spans="1:5" ht="13.5" x14ac:dyDescent="0.2">
      <c r="A31" s="3" t="s">
        <v>54</v>
      </c>
      <c r="B31" s="7" t="s">
        <v>124</v>
      </c>
      <c r="C31" s="4">
        <v>5097</v>
      </c>
    </row>
    <row r="32" spans="1:5" ht="13.5" x14ac:dyDescent="0.2">
      <c r="A32" s="3" t="s">
        <v>55</v>
      </c>
      <c r="B32" s="7" t="s">
        <v>125</v>
      </c>
      <c r="C32" s="4">
        <v>125000</v>
      </c>
    </row>
    <row r="33" spans="1:3" ht="13.5" x14ac:dyDescent="0.2">
      <c r="A33" s="3" t="s">
        <v>56</v>
      </c>
      <c r="B33" s="7" t="s">
        <v>126</v>
      </c>
      <c r="C33" s="4">
        <v>5000</v>
      </c>
    </row>
    <row r="34" spans="1:3" ht="13.5" x14ac:dyDescent="0.2">
      <c r="A34" s="3" t="s">
        <v>57</v>
      </c>
      <c r="B34" s="7" t="s">
        <v>127</v>
      </c>
      <c r="C34" s="4">
        <v>350000</v>
      </c>
    </row>
    <row r="35" spans="1:3" ht="13.5" x14ac:dyDescent="0.2">
      <c r="A35" s="3" t="s">
        <v>58</v>
      </c>
      <c r="B35" s="7" t="s">
        <v>7</v>
      </c>
      <c r="C35" s="4">
        <v>206599.84000000003</v>
      </c>
    </row>
    <row r="36" spans="1:3" ht="13.5" x14ac:dyDescent="0.2">
      <c r="A36" s="3" t="s">
        <v>59</v>
      </c>
      <c r="B36" s="7" t="s">
        <v>128</v>
      </c>
      <c r="C36" s="4">
        <v>28500</v>
      </c>
    </row>
    <row r="37" spans="1:3" ht="27" x14ac:dyDescent="0.2">
      <c r="A37" s="3" t="s">
        <v>60</v>
      </c>
      <c r="B37" s="7" t="s">
        <v>129</v>
      </c>
      <c r="C37" s="4">
        <v>310367.76999999996</v>
      </c>
    </row>
    <row r="38" spans="1:3" ht="13.5" x14ac:dyDescent="0.2">
      <c r="A38" s="3" t="s">
        <v>61</v>
      </c>
      <c r="B38" s="7" t="s">
        <v>130</v>
      </c>
      <c r="C38" s="4">
        <v>1200</v>
      </c>
    </row>
    <row r="39" spans="1:3" ht="13.5" x14ac:dyDescent="0.2">
      <c r="A39" s="3" t="s">
        <v>62</v>
      </c>
      <c r="B39" s="7" t="s">
        <v>131</v>
      </c>
      <c r="C39" s="4">
        <v>9511.98</v>
      </c>
    </row>
    <row r="40" spans="1:3" ht="13.5" x14ac:dyDescent="0.2">
      <c r="A40" s="3" t="s">
        <v>63</v>
      </c>
      <c r="B40" s="7" t="s">
        <v>132</v>
      </c>
      <c r="C40" s="4">
        <v>86769.36</v>
      </c>
    </row>
    <row r="41" spans="1:3" ht="27" x14ac:dyDescent="0.2">
      <c r="A41" s="3" t="s">
        <v>64</v>
      </c>
      <c r="B41" s="7" t="s">
        <v>133</v>
      </c>
      <c r="C41" s="4">
        <v>0</v>
      </c>
    </row>
    <row r="42" spans="1:3" ht="13.5" x14ac:dyDescent="0.2">
      <c r="A42" s="3" t="s">
        <v>65</v>
      </c>
      <c r="B42" s="7" t="s">
        <v>134</v>
      </c>
      <c r="C42" s="4">
        <v>2938.79</v>
      </c>
    </row>
    <row r="43" spans="1:3" ht="13.5" x14ac:dyDescent="0.2">
      <c r="A43" s="3" t="s">
        <v>66</v>
      </c>
      <c r="B43" s="7" t="s">
        <v>135</v>
      </c>
      <c r="C43" s="4">
        <v>8000</v>
      </c>
    </row>
    <row r="44" spans="1:3" ht="13.5" x14ac:dyDescent="0.2">
      <c r="A44" s="3" t="s">
        <v>67</v>
      </c>
      <c r="B44" s="7" t="s">
        <v>136</v>
      </c>
      <c r="C44" s="4">
        <v>520000</v>
      </c>
    </row>
    <row r="45" spans="1:3" ht="13.5" x14ac:dyDescent="0.2">
      <c r="A45" s="3" t="s">
        <v>68</v>
      </c>
      <c r="B45" s="7" t="s">
        <v>137</v>
      </c>
      <c r="C45" s="4">
        <v>138118.10999999999</v>
      </c>
    </row>
    <row r="46" spans="1:3" ht="13.5" x14ac:dyDescent="0.2">
      <c r="A46" s="3" t="s">
        <v>69</v>
      </c>
      <c r="B46" s="7" t="s">
        <v>138</v>
      </c>
      <c r="C46" s="4">
        <v>36401.65</v>
      </c>
    </row>
    <row r="47" spans="1:3" ht="13.5" x14ac:dyDescent="0.2">
      <c r="A47" s="3" t="s">
        <v>70</v>
      </c>
      <c r="B47" s="7" t="s">
        <v>139</v>
      </c>
      <c r="C47" s="4">
        <v>2928</v>
      </c>
    </row>
    <row r="48" spans="1:3" ht="13.5" x14ac:dyDescent="0.2">
      <c r="A48" s="3" t="s">
        <v>71</v>
      </c>
      <c r="B48" s="7" t="s">
        <v>8</v>
      </c>
      <c r="C48" s="4">
        <v>15798.75</v>
      </c>
    </row>
    <row r="49" spans="1:3" ht="13.5" x14ac:dyDescent="0.2">
      <c r="A49" s="3" t="s">
        <v>72</v>
      </c>
      <c r="B49" s="7" t="s">
        <v>140</v>
      </c>
      <c r="C49" s="4">
        <v>88473.15</v>
      </c>
    </row>
    <row r="50" spans="1:3" ht="13.5" x14ac:dyDescent="0.2">
      <c r="A50" s="3" t="s">
        <v>73</v>
      </c>
      <c r="B50" s="7" t="s">
        <v>141</v>
      </c>
      <c r="C50" s="4">
        <v>10641.969999999998</v>
      </c>
    </row>
    <row r="51" spans="1:3" ht="40.5" x14ac:dyDescent="0.2">
      <c r="A51" s="3" t="s">
        <v>74</v>
      </c>
      <c r="B51" s="7" t="s">
        <v>142</v>
      </c>
      <c r="C51" s="4">
        <v>25000</v>
      </c>
    </row>
    <row r="52" spans="1:3" ht="27" x14ac:dyDescent="0.2">
      <c r="A52" s="3" t="s">
        <v>75</v>
      </c>
      <c r="B52" s="7" t="s">
        <v>143</v>
      </c>
      <c r="C52" s="4">
        <v>25827.399999999998</v>
      </c>
    </row>
    <row r="53" spans="1:3" ht="27" x14ac:dyDescent="0.2">
      <c r="A53" s="3" t="s">
        <v>76</v>
      </c>
      <c r="B53" s="7" t="s">
        <v>144</v>
      </c>
      <c r="C53" s="4">
        <v>24718.289999999997</v>
      </c>
    </row>
    <row r="54" spans="1:3" ht="27" x14ac:dyDescent="0.2">
      <c r="A54" s="3" t="s">
        <v>77</v>
      </c>
      <c r="B54" s="7" t="s">
        <v>17</v>
      </c>
      <c r="C54" s="4">
        <v>109138.79999999999</v>
      </c>
    </row>
    <row r="55" spans="1:3" ht="27" x14ac:dyDescent="0.2">
      <c r="A55" s="3" t="s">
        <v>78</v>
      </c>
      <c r="B55" s="7" t="s">
        <v>18</v>
      </c>
      <c r="C55" s="4">
        <v>5000</v>
      </c>
    </row>
    <row r="56" spans="1:3" s="14" customFormat="1" ht="15.75" x14ac:dyDescent="0.2">
      <c r="A56" s="17" t="s">
        <v>9</v>
      </c>
      <c r="B56" s="17"/>
      <c r="C56" s="13">
        <f>SUM(C17:C55)</f>
        <v>5778667.3100000015</v>
      </c>
    </row>
    <row r="57" spans="1:3" ht="13.5" x14ac:dyDescent="0.2">
      <c r="A57" s="3" t="s">
        <v>35</v>
      </c>
      <c r="B57" s="7" t="s">
        <v>145</v>
      </c>
      <c r="C57" s="4">
        <v>1960316</v>
      </c>
    </row>
    <row r="58" spans="1:3" ht="13.5" x14ac:dyDescent="0.2">
      <c r="A58" s="3" t="s">
        <v>79</v>
      </c>
      <c r="B58" s="7" t="s">
        <v>13</v>
      </c>
      <c r="C58" s="4">
        <v>7695.09</v>
      </c>
    </row>
    <row r="59" spans="1:3" ht="27" x14ac:dyDescent="0.2">
      <c r="A59" s="3" t="s">
        <v>80</v>
      </c>
      <c r="B59" s="7" t="s">
        <v>146</v>
      </c>
      <c r="C59" s="4">
        <v>10800</v>
      </c>
    </row>
    <row r="60" spans="1:3" ht="27" x14ac:dyDescent="0.2">
      <c r="A60" s="3" t="s">
        <v>36</v>
      </c>
      <c r="B60" s="7" t="s">
        <v>147</v>
      </c>
      <c r="C60" s="4">
        <v>237177.61000000002</v>
      </c>
    </row>
    <row r="61" spans="1:3" ht="13.5" x14ac:dyDescent="0.2">
      <c r="A61" s="3" t="s">
        <v>37</v>
      </c>
      <c r="B61" s="7" t="s">
        <v>148</v>
      </c>
      <c r="C61" s="4">
        <v>220000</v>
      </c>
    </row>
    <row r="62" spans="1:3" ht="27" x14ac:dyDescent="0.2">
      <c r="A62" s="3" t="s">
        <v>81</v>
      </c>
      <c r="B62" s="7" t="s">
        <v>149</v>
      </c>
      <c r="C62" s="4">
        <v>144388</v>
      </c>
    </row>
    <row r="63" spans="1:3" ht="27" x14ac:dyDescent="0.2">
      <c r="A63" s="3" t="s">
        <v>82</v>
      </c>
      <c r="B63" s="7" t="s">
        <v>150</v>
      </c>
      <c r="C63" s="4">
        <v>187212.4</v>
      </c>
    </row>
    <row r="64" spans="1:3" ht="27" x14ac:dyDescent="0.2">
      <c r="A64" s="3" t="s">
        <v>83</v>
      </c>
      <c r="B64" s="7" t="s">
        <v>151</v>
      </c>
      <c r="C64" s="4">
        <v>522145</v>
      </c>
    </row>
    <row r="65" spans="1:7" ht="13.5" x14ac:dyDescent="0.2">
      <c r="A65" s="3" t="s">
        <v>84</v>
      </c>
      <c r="B65" s="7" t="s">
        <v>152</v>
      </c>
      <c r="C65" s="4">
        <v>119100</v>
      </c>
    </row>
    <row r="66" spans="1:7" ht="27" x14ac:dyDescent="0.2">
      <c r="A66" s="3" t="s">
        <v>85</v>
      </c>
      <c r="B66" s="7" t="s">
        <v>26</v>
      </c>
      <c r="C66" s="4">
        <v>365</v>
      </c>
    </row>
    <row r="67" spans="1:7" ht="13.5" x14ac:dyDescent="0.2">
      <c r="A67" s="3" t="s">
        <v>86</v>
      </c>
      <c r="B67" s="7" t="s">
        <v>153</v>
      </c>
      <c r="C67" s="4">
        <v>60901.88</v>
      </c>
    </row>
    <row r="68" spans="1:7" ht="27" x14ac:dyDescent="0.2">
      <c r="A68" s="3" t="s">
        <v>87</v>
      </c>
      <c r="B68" s="7" t="s">
        <v>154</v>
      </c>
      <c r="C68" s="4">
        <v>0</v>
      </c>
    </row>
    <row r="69" spans="1:7" ht="27" x14ac:dyDescent="0.2">
      <c r="A69" s="3" t="s">
        <v>88</v>
      </c>
      <c r="B69" s="7" t="s">
        <v>155</v>
      </c>
      <c r="C69" s="4">
        <v>248395.8</v>
      </c>
    </row>
    <row r="70" spans="1:7" ht="13.5" x14ac:dyDescent="0.2">
      <c r="A70" s="3" t="s">
        <v>89</v>
      </c>
      <c r="B70" s="7" t="s">
        <v>156</v>
      </c>
      <c r="C70" s="4">
        <v>3097.2</v>
      </c>
    </row>
    <row r="71" spans="1:7" ht="13.5" x14ac:dyDescent="0.2">
      <c r="A71" s="3" t="s">
        <v>90</v>
      </c>
      <c r="B71" s="7" t="s">
        <v>157</v>
      </c>
      <c r="C71" s="4">
        <v>320295.02</v>
      </c>
    </row>
    <row r="72" spans="1:7" ht="40.5" x14ac:dyDescent="0.2">
      <c r="A72" s="3" t="s">
        <v>91</v>
      </c>
      <c r="B72" s="7" t="s">
        <v>158</v>
      </c>
      <c r="C72" s="4">
        <v>5200</v>
      </c>
    </row>
    <row r="73" spans="1:7" ht="27" x14ac:dyDescent="0.2">
      <c r="A73" s="3" t="s">
        <v>92</v>
      </c>
      <c r="B73" s="7" t="s">
        <v>159</v>
      </c>
      <c r="C73" s="4">
        <v>62498.54</v>
      </c>
    </row>
    <row r="74" spans="1:7" ht="27" x14ac:dyDescent="0.2">
      <c r="A74" s="3" t="s">
        <v>38</v>
      </c>
      <c r="B74" s="7" t="s">
        <v>160</v>
      </c>
      <c r="C74" s="4">
        <v>536679.81999999995</v>
      </c>
    </row>
    <row r="75" spans="1:7" ht="13.5" x14ac:dyDescent="0.2">
      <c r="A75" s="3" t="s">
        <v>93</v>
      </c>
      <c r="B75" s="7" t="s">
        <v>19</v>
      </c>
      <c r="C75" s="4">
        <v>936341.3</v>
      </c>
    </row>
    <row r="76" spans="1:7" ht="13.5" x14ac:dyDescent="0.2">
      <c r="A76" s="3" t="s">
        <v>94</v>
      </c>
      <c r="B76" s="7" t="s">
        <v>161</v>
      </c>
      <c r="C76" s="4">
        <v>39392.21</v>
      </c>
    </row>
    <row r="77" spans="1:7" ht="40.5" x14ac:dyDescent="0.2">
      <c r="A77" s="3" t="s">
        <v>95</v>
      </c>
      <c r="B77" s="7" t="s">
        <v>20</v>
      </c>
      <c r="C77" s="4">
        <v>90461.3</v>
      </c>
    </row>
    <row r="78" spans="1:7" ht="27" x14ac:dyDescent="0.2">
      <c r="A78" s="3" t="s">
        <v>96</v>
      </c>
      <c r="B78" s="7" t="s">
        <v>162</v>
      </c>
      <c r="C78" s="4">
        <v>3500</v>
      </c>
      <c r="F78" s="16"/>
      <c r="G78" s="16"/>
    </row>
    <row r="79" spans="1:7" ht="13.5" x14ac:dyDescent="0.2">
      <c r="A79" s="3" t="s">
        <v>97</v>
      </c>
      <c r="B79" s="7" t="s">
        <v>163</v>
      </c>
      <c r="C79" s="4">
        <v>122172</v>
      </c>
      <c r="G79" s="10"/>
    </row>
    <row r="80" spans="1:7" ht="13.5" x14ac:dyDescent="0.2">
      <c r="A80" s="3" t="s">
        <v>98</v>
      </c>
      <c r="B80" s="7" t="s">
        <v>164</v>
      </c>
      <c r="C80" s="4">
        <v>30315.99</v>
      </c>
      <c r="G80" s="10"/>
    </row>
    <row r="81" spans="1:3" ht="13.5" x14ac:dyDescent="0.2">
      <c r="A81" s="3" t="s">
        <v>99</v>
      </c>
      <c r="B81" s="7" t="s">
        <v>165</v>
      </c>
      <c r="C81" s="4">
        <v>20000</v>
      </c>
    </row>
    <row r="82" spans="1:3" ht="13.5" x14ac:dyDescent="0.2">
      <c r="A82" s="3" t="s">
        <v>100</v>
      </c>
      <c r="B82" s="7" t="s">
        <v>15</v>
      </c>
      <c r="C82" s="4">
        <v>91653.239999999991</v>
      </c>
    </row>
    <row r="83" spans="1:3" ht="13.5" x14ac:dyDescent="0.2">
      <c r="A83" s="3" t="s">
        <v>39</v>
      </c>
      <c r="B83" s="7" t="s">
        <v>166</v>
      </c>
      <c r="C83" s="15">
        <v>32106735.039999999</v>
      </c>
    </row>
    <row r="84" spans="1:3" ht="13.5" x14ac:dyDescent="0.2">
      <c r="A84" s="3" t="s">
        <v>101</v>
      </c>
      <c r="B84" s="7" t="s">
        <v>167</v>
      </c>
      <c r="C84" s="4">
        <v>57323</v>
      </c>
    </row>
    <row r="85" spans="1:3" ht="13.5" x14ac:dyDescent="0.2">
      <c r="A85" s="3" t="s">
        <v>102</v>
      </c>
      <c r="B85" s="7" t="s">
        <v>21</v>
      </c>
      <c r="C85" s="4">
        <v>3500</v>
      </c>
    </row>
    <row r="86" spans="1:3" ht="27" x14ac:dyDescent="0.2">
      <c r="A86" s="3" t="s">
        <v>103</v>
      </c>
      <c r="B86" s="7" t="s">
        <v>168</v>
      </c>
      <c r="C86" s="4">
        <v>580868</v>
      </c>
    </row>
    <row r="87" spans="1:3" s="14" customFormat="1" ht="15.75" x14ac:dyDescent="0.2">
      <c r="A87" s="17" t="s">
        <v>4</v>
      </c>
      <c r="B87" s="17"/>
      <c r="C87" s="13">
        <f>SUM(C57:C86)</f>
        <v>38728529.439999998</v>
      </c>
    </row>
    <row r="88" spans="1:3" ht="13.5" x14ac:dyDescent="0.2">
      <c r="A88" s="3" t="s">
        <v>104</v>
      </c>
      <c r="B88" s="7" t="s">
        <v>169</v>
      </c>
      <c r="C88" s="4">
        <v>32000</v>
      </c>
    </row>
    <row r="89" spans="1:3" ht="27" x14ac:dyDescent="0.2">
      <c r="A89" s="3" t="s">
        <v>105</v>
      </c>
      <c r="B89" s="7" t="s">
        <v>22</v>
      </c>
      <c r="C89" s="4">
        <v>249655.2</v>
      </c>
    </row>
    <row r="90" spans="1:3" ht="13.5" x14ac:dyDescent="0.2">
      <c r="A90" s="3" t="s">
        <v>31</v>
      </c>
      <c r="B90" s="7" t="s">
        <v>34</v>
      </c>
      <c r="C90" s="4">
        <v>43326</v>
      </c>
    </row>
    <row r="91" spans="1:3" ht="13.5" x14ac:dyDescent="0.2">
      <c r="A91" s="3" t="s">
        <v>106</v>
      </c>
      <c r="B91" s="7" t="s">
        <v>23</v>
      </c>
      <c r="C91" s="4">
        <v>32759.23</v>
      </c>
    </row>
    <row r="92" spans="1:3" ht="13.5" x14ac:dyDescent="0.2">
      <c r="A92" s="3" t="s">
        <v>107</v>
      </c>
      <c r="B92" s="7" t="s">
        <v>24</v>
      </c>
      <c r="C92" s="4">
        <v>18532</v>
      </c>
    </row>
    <row r="93" spans="1:3" ht="13.5" x14ac:dyDescent="0.2">
      <c r="A93" s="3" t="s">
        <v>108</v>
      </c>
      <c r="B93" s="7" t="s">
        <v>170</v>
      </c>
      <c r="C93" s="4">
        <v>20000</v>
      </c>
    </row>
    <row r="94" spans="1:3" ht="13.5" x14ac:dyDescent="0.2">
      <c r="A94" s="3" t="s">
        <v>109</v>
      </c>
      <c r="B94" s="7" t="s">
        <v>27</v>
      </c>
      <c r="C94" s="4">
        <v>13500</v>
      </c>
    </row>
    <row r="95" spans="1:3" ht="27" x14ac:dyDescent="0.2">
      <c r="A95" s="3" t="s">
        <v>110</v>
      </c>
      <c r="B95" s="7" t="s">
        <v>171</v>
      </c>
      <c r="C95" s="4">
        <v>10850</v>
      </c>
    </row>
    <row r="96" spans="1:3" ht="27" x14ac:dyDescent="0.2">
      <c r="A96" s="3" t="s">
        <v>111</v>
      </c>
      <c r="B96" s="7" t="s">
        <v>28</v>
      </c>
      <c r="C96" s="4">
        <v>19369.560000000001</v>
      </c>
    </row>
    <row r="97" spans="1:3" ht="13.5" x14ac:dyDescent="0.2">
      <c r="A97" s="3" t="s">
        <v>112</v>
      </c>
      <c r="B97" s="7" t="s">
        <v>29</v>
      </c>
      <c r="C97" s="4">
        <v>31526.09</v>
      </c>
    </row>
    <row r="98" spans="1:3" ht="13.5" x14ac:dyDescent="0.2">
      <c r="A98" s="3" t="s">
        <v>113</v>
      </c>
      <c r="B98" s="7" t="s">
        <v>30</v>
      </c>
      <c r="C98" s="4">
        <v>21285.17</v>
      </c>
    </row>
    <row r="99" spans="1:3" s="14" customFormat="1" ht="15.75" x14ac:dyDescent="0.2">
      <c r="A99" s="17" t="s">
        <v>10</v>
      </c>
      <c r="B99" s="17"/>
      <c r="C99" s="13">
        <f>SUM(C88:C98)</f>
        <v>492803.25</v>
      </c>
    </row>
    <row r="100" spans="1:3" ht="15" x14ac:dyDescent="0.2">
      <c r="A100" s="18" t="s">
        <v>11</v>
      </c>
      <c r="B100" s="18"/>
      <c r="C100" s="8">
        <f>+C99+C87+C56</f>
        <v>45000000</v>
      </c>
    </row>
    <row r="101" spans="1:3" ht="15" x14ac:dyDescent="0.2">
      <c r="A101" s="19" t="s">
        <v>14</v>
      </c>
      <c r="B101" s="19"/>
      <c r="C101" s="9">
        <f>+C100+C15</f>
        <v>50977392</v>
      </c>
    </row>
  </sheetData>
  <mergeCells count="13">
    <mergeCell ref="A5:C5"/>
    <mergeCell ref="A56:B56"/>
    <mergeCell ref="A87:B87"/>
    <mergeCell ref="A8:B8"/>
    <mergeCell ref="A1:C2"/>
    <mergeCell ref="A7:C7"/>
    <mergeCell ref="A14:B14"/>
    <mergeCell ref="A3:C3"/>
    <mergeCell ref="A99:B99"/>
    <mergeCell ref="A100:B100"/>
    <mergeCell ref="A101:B101"/>
    <mergeCell ref="A15:B15"/>
    <mergeCell ref="A16:C16"/>
  </mergeCells>
  <phoneticPr fontId="9" type="noConversion"/>
  <pageMargins left="0" right="0" top="0" bottom="0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1185-3413-4AA7-8692-3ED915D69806}">
  <sheetPr>
    <pageSetUpPr fitToPage="1"/>
  </sheetPr>
  <dimension ref="A1:H78"/>
  <sheetViews>
    <sheetView topLeftCell="A42" workbookViewId="0">
      <selection activeCell="C73" sqref="C73"/>
    </sheetView>
  </sheetViews>
  <sheetFormatPr baseColWidth="10" defaultRowHeight="15" x14ac:dyDescent="0.25"/>
  <cols>
    <col min="1" max="1" width="20" style="27" bestFit="1" customWidth="1"/>
    <col min="2" max="2" width="87" style="27" bestFit="1" customWidth="1"/>
    <col min="3" max="3" width="13.7109375" style="27" bestFit="1" customWidth="1"/>
    <col min="4" max="4" width="12.85546875" style="27" customWidth="1"/>
    <col min="5" max="5" width="15" style="27" customWidth="1"/>
    <col min="6" max="6" width="14.140625" style="27" customWidth="1"/>
    <col min="7" max="7" width="11.42578125" style="27"/>
    <col min="8" max="8" width="14.140625" style="27" bestFit="1" customWidth="1"/>
    <col min="9" max="16384" width="11.42578125" style="27"/>
  </cols>
  <sheetData>
    <row r="1" spans="1:8" x14ac:dyDescent="0.25">
      <c r="A1" s="96" t="s">
        <v>198</v>
      </c>
      <c r="B1" s="96"/>
      <c r="C1" s="96"/>
      <c r="D1" s="96"/>
      <c r="E1" s="96"/>
      <c r="F1" s="96"/>
    </row>
    <row r="2" spans="1:8" x14ac:dyDescent="0.25">
      <c r="A2" s="96"/>
      <c r="B2" s="96"/>
      <c r="C2" s="96"/>
      <c r="D2" s="96"/>
      <c r="E2" s="96"/>
      <c r="F2" s="96"/>
    </row>
    <row r="3" spans="1:8" x14ac:dyDescent="0.25">
      <c r="A3" s="96"/>
      <c r="B3" s="96"/>
      <c r="C3" s="96"/>
      <c r="D3" s="96"/>
      <c r="E3" s="96"/>
      <c r="F3" s="96"/>
    </row>
    <row r="4" spans="1:8" x14ac:dyDescent="0.25">
      <c r="A4" s="96"/>
      <c r="B4" s="96"/>
      <c r="C4" s="96"/>
      <c r="D4" s="96"/>
      <c r="E4" s="96"/>
      <c r="F4" s="96"/>
    </row>
    <row r="5" spans="1:8" ht="21" x14ac:dyDescent="0.35">
      <c r="A5" s="96" t="s">
        <v>197</v>
      </c>
      <c r="B5" s="96"/>
      <c r="C5" s="96"/>
      <c r="D5" s="96"/>
      <c r="E5" s="96"/>
      <c r="F5" s="96"/>
    </row>
    <row r="6" spans="1:8" ht="21.75" thickBot="1" x14ac:dyDescent="0.4">
      <c r="A6" s="95" t="s">
        <v>196</v>
      </c>
      <c r="B6" s="95"/>
      <c r="C6" s="95"/>
      <c r="D6" s="95"/>
      <c r="E6" s="95"/>
      <c r="F6" s="95"/>
    </row>
    <row r="7" spans="1:8" ht="30.75" thickBot="1" x14ac:dyDescent="0.3">
      <c r="A7" s="94" t="s">
        <v>190</v>
      </c>
      <c r="B7" s="93"/>
      <c r="C7" s="92" t="s">
        <v>189</v>
      </c>
      <c r="D7" s="91" t="s">
        <v>188</v>
      </c>
      <c r="E7" s="90" t="s">
        <v>187</v>
      </c>
      <c r="F7" s="89" t="s">
        <v>195</v>
      </c>
    </row>
    <row r="8" spans="1:8" ht="16.5" thickBot="1" x14ac:dyDescent="0.3">
      <c r="A8" s="88" t="s">
        <v>194</v>
      </c>
      <c r="B8" s="87"/>
      <c r="C8" s="83">
        <v>0</v>
      </c>
      <c r="D8" s="82">
        <v>0</v>
      </c>
      <c r="E8" s="82">
        <f>+C8+D8</f>
        <v>0</v>
      </c>
      <c r="F8" s="85">
        <v>0</v>
      </c>
    </row>
    <row r="9" spans="1:8" ht="16.5" thickBot="1" x14ac:dyDescent="0.3">
      <c r="A9" s="88" t="s">
        <v>16</v>
      </c>
      <c r="B9" s="87"/>
      <c r="C9" s="86">
        <v>21934365</v>
      </c>
      <c r="D9" s="82">
        <v>0</v>
      </c>
      <c r="E9" s="82">
        <v>0</v>
      </c>
      <c r="F9" s="85">
        <v>0</v>
      </c>
      <c r="H9" s="84"/>
    </row>
    <row r="10" spans="1:8" ht="16.5" thickBot="1" x14ac:dyDescent="0.3">
      <c r="A10" s="80" t="s">
        <v>193</v>
      </c>
      <c r="B10" s="79"/>
      <c r="C10" s="83">
        <v>52000000</v>
      </c>
      <c r="D10" s="82">
        <v>0</v>
      </c>
      <c r="E10" s="82">
        <v>0</v>
      </c>
      <c r="F10" s="81">
        <v>0</v>
      </c>
    </row>
    <row r="11" spans="1:8" ht="16.5" thickBot="1" x14ac:dyDescent="0.3">
      <c r="A11" s="80"/>
      <c r="B11" s="79"/>
      <c r="C11" s="78"/>
      <c r="D11" s="77"/>
      <c r="E11" s="77"/>
      <c r="F11" s="76">
        <v>0</v>
      </c>
    </row>
    <row r="12" spans="1:8" ht="16.5" thickTop="1" thickBot="1" x14ac:dyDescent="0.3">
      <c r="A12" s="75" t="s">
        <v>192</v>
      </c>
      <c r="B12" s="74"/>
      <c r="C12" s="73">
        <f>SUM(C8:C11)</f>
        <v>73934365</v>
      </c>
      <c r="D12" s="73">
        <f>SUM(D8:D11)</f>
        <v>0</v>
      </c>
      <c r="E12" s="73">
        <f>SUM(E8:E11)</f>
        <v>0</v>
      </c>
      <c r="F12" s="73">
        <f>SUM(F8:F11)</f>
        <v>0</v>
      </c>
    </row>
    <row r="13" spans="1:8" ht="15.75" thickTop="1" x14ac:dyDescent="0.25">
      <c r="A13" s="72"/>
      <c r="B13" s="72"/>
      <c r="C13" s="71"/>
      <c r="D13" s="71"/>
      <c r="E13" s="71"/>
      <c r="F13" s="71"/>
    </row>
    <row r="14" spans="1:8" ht="21.75" thickBot="1" x14ac:dyDescent="0.4">
      <c r="A14" s="70" t="s">
        <v>191</v>
      </c>
      <c r="B14" s="70"/>
      <c r="C14" s="70"/>
      <c r="D14" s="70"/>
      <c r="E14" s="70"/>
      <c r="F14" s="70"/>
    </row>
    <row r="15" spans="1:8" ht="30.75" thickBot="1" x14ac:dyDescent="0.3">
      <c r="A15" s="69" t="s">
        <v>190</v>
      </c>
      <c r="B15" s="68"/>
      <c r="C15" s="67" t="s">
        <v>189</v>
      </c>
      <c r="D15" s="67" t="s">
        <v>188</v>
      </c>
      <c r="E15" s="66" t="s">
        <v>187</v>
      </c>
      <c r="F15" s="65" t="s">
        <v>186</v>
      </c>
    </row>
    <row r="16" spans="1:8" ht="15.75" thickBot="1" x14ac:dyDescent="0.3">
      <c r="A16" s="64"/>
      <c r="B16" s="63"/>
      <c r="C16" s="62"/>
      <c r="D16" s="62"/>
      <c r="E16" s="62"/>
      <c r="F16" s="62"/>
    </row>
    <row r="17" spans="1:6" ht="15.75" thickBot="1" x14ac:dyDescent="0.3">
      <c r="A17" s="61" t="s">
        <v>185</v>
      </c>
      <c r="B17" s="51" t="s">
        <v>181</v>
      </c>
      <c r="C17" s="50">
        <f>SUM(C18:C21)</f>
        <v>0</v>
      </c>
      <c r="D17" s="50">
        <f>SUM(D18:D21)</f>
        <v>0</v>
      </c>
      <c r="E17" s="50">
        <f>SUM(E18:E21)</f>
        <v>0</v>
      </c>
      <c r="F17" s="49">
        <f>SUM(F18:F21)</f>
        <v>0</v>
      </c>
    </row>
    <row r="18" spans="1:6" x14ac:dyDescent="0.25">
      <c r="A18" s="60"/>
      <c r="B18" s="47" t="s">
        <v>179</v>
      </c>
      <c r="C18" s="43">
        <v>0</v>
      </c>
      <c r="D18" s="46">
        <v>0</v>
      </c>
      <c r="E18" s="42">
        <v>0</v>
      </c>
      <c r="F18" s="41">
        <v>0</v>
      </c>
    </row>
    <row r="19" spans="1:6" x14ac:dyDescent="0.25">
      <c r="A19" s="60"/>
      <c r="B19" s="44" t="s">
        <v>178</v>
      </c>
      <c r="C19" s="43">
        <v>0</v>
      </c>
      <c r="D19" s="45">
        <v>0</v>
      </c>
      <c r="E19" s="42">
        <v>0</v>
      </c>
      <c r="F19" s="41">
        <v>0</v>
      </c>
    </row>
    <row r="20" spans="1:6" x14ac:dyDescent="0.25">
      <c r="A20" s="60"/>
      <c r="B20" s="44" t="s">
        <v>177</v>
      </c>
      <c r="C20" s="43">
        <v>0</v>
      </c>
      <c r="D20" s="43">
        <v>0</v>
      </c>
      <c r="E20" s="42">
        <v>0</v>
      </c>
      <c r="F20" s="41">
        <v>0</v>
      </c>
    </row>
    <row r="21" spans="1:6" ht="15.75" thickBot="1" x14ac:dyDescent="0.3">
      <c r="A21" s="60"/>
      <c r="B21" s="44" t="s">
        <v>176</v>
      </c>
      <c r="C21" s="43">
        <v>0</v>
      </c>
      <c r="D21" s="43">
        <v>0</v>
      </c>
      <c r="E21" s="42">
        <v>0</v>
      </c>
      <c r="F21" s="41">
        <v>0</v>
      </c>
    </row>
    <row r="22" spans="1:6" ht="15.75" thickBot="1" x14ac:dyDescent="0.3">
      <c r="A22" s="60"/>
      <c r="B22" s="48" t="s">
        <v>180</v>
      </c>
      <c r="C22" s="38">
        <f>SUM(C23:C26)</f>
        <v>0</v>
      </c>
      <c r="D22" s="38">
        <f>SUM(D23:D26)</f>
        <v>0</v>
      </c>
      <c r="E22" s="38">
        <f>SUM(E23:E26)</f>
        <v>0</v>
      </c>
      <c r="F22" s="58">
        <f>SUM(F23:F26)</f>
        <v>0</v>
      </c>
    </row>
    <row r="23" spans="1:6" x14ac:dyDescent="0.25">
      <c r="A23" s="60"/>
      <c r="B23" s="47" t="s">
        <v>179</v>
      </c>
      <c r="C23" s="43">
        <v>0</v>
      </c>
      <c r="D23" s="46">
        <v>0</v>
      </c>
      <c r="E23" s="42">
        <v>0</v>
      </c>
      <c r="F23" s="41">
        <v>0</v>
      </c>
    </row>
    <row r="24" spans="1:6" x14ac:dyDescent="0.25">
      <c r="A24" s="60"/>
      <c r="B24" s="44" t="s">
        <v>178</v>
      </c>
      <c r="C24" s="43">
        <v>0</v>
      </c>
      <c r="D24" s="43">
        <v>0</v>
      </c>
      <c r="E24" s="42">
        <v>0</v>
      </c>
      <c r="F24" s="41">
        <v>0</v>
      </c>
    </row>
    <row r="25" spans="1:6" x14ac:dyDescent="0.25">
      <c r="A25" s="60"/>
      <c r="B25" s="44" t="s">
        <v>177</v>
      </c>
      <c r="C25" s="43">
        <v>0</v>
      </c>
      <c r="D25" s="45">
        <v>0</v>
      </c>
      <c r="E25" s="42">
        <v>0</v>
      </c>
      <c r="F25" s="41">
        <v>0</v>
      </c>
    </row>
    <row r="26" spans="1:6" ht="15.75" thickBot="1" x14ac:dyDescent="0.3">
      <c r="A26" s="60"/>
      <c r="B26" s="44" t="s">
        <v>176</v>
      </c>
      <c r="C26" s="43">
        <v>0</v>
      </c>
      <c r="D26" s="43">
        <v>0</v>
      </c>
      <c r="E26" s="42">
        <v>0</v>
      </c>
      <c r="F26" s="41">
        <v>0</v>
      </c>
    </row>
    <row r="27" spans="1:6" ht="15.75" thickBot="1" x14ac:dyDescent="0.3">
      <c r="A27" s="60"/>
      <c r="B27" s="39" t="s">
        <v>175</v>
      </c>
      <c r="C27" s="38">
        <f>SUM(C28:C31)</f>
        <v>0</v>
      </c>
      <c r="D27" s="38">
        <f>SUM(D28:D31)</f>
        <v>0</v>
      </c>
      <c r="E27" s="38">
        <f>SUM(E28:E31)</f>
        <v>0</v>
      </c>
      <c r="F27" s="58">
        <f>SUM(F28:F31)</f>
        <v>0</v>
      </c>
    </row>
    <row r="28" spans="1:6" x14ac:dyDescent="0.25">
      <c r="A28" s="60"/>
      <c r="B28" s="47" t="s">
        <v>179</v>
      </c>
      <c r="C28" s="43">
        <v>0</v>
      </c>
      <c r="D28" s="46">
        <v>0</v>
      </c>
      <c r="E28" s="42">
        <v>0</v>
      </c>
      <c r="F28" s="41">
        <v>0</v>
      </c>
    </row>
    <row r="29" spans="1:6" x14ac:dyDescent="0.25">
      <c r="A29" s="60"/>
      <c r="B29" s="44" t="s">
        <v>178</v>
      </c>
      <c r="C29" s="43">
        <v>0</v>
      </c>
      <c r="D29" s="43">
        <v>0</v>
      </c>
      <c r="E29" s="42">
        <v>0</v>
      </c>
      <c r="F29" s="41">
        <v>0</v>
      </c>
    </row>
    <row r="30" spans="1:6" x14ac:dyDescent="0.25">
      <c r="A30" s="60"/>
      <c r="B30" s="44" t="s">
        <v>177</v>
      </c>
      <c r="C30" s="43">
        <v>0</v>
      </c>
      <c r="D30" s="45">
        <v>0</v>
      </c>
      <c r="E30" s="42">
        <v>0</v>
      </c>
      <c r="F30" s="41">
        <v>0</v>
      </c>
    </row>
    <row r="31" spans="1:6" x14ac:dyDescent="0.25">
      <c r="A31" s="60"/>
      <c r="B31" s="44" t="s">
        <v>176</v>
      </c>
      <c r="C31" s="43">
        <v>0</v>
      </c>
      <c r="D31" s="43">
        <v>0</v>
      </c>
      <c r="E31" s="42">
        <v>0</v>
      </c>
      <c r="F31" s="41">
        <v>0</v>
      </c>
    </row>
    <row r="32" spans="1:6" ht="15.75" thickBot="1" x14ac:dyDescent="0.3">
      <c r="A32" s="59"/>
      <c r="B32" s="36" t="s">
        <v>184</v>
      </c>
      <c r="C32" s="35">
        <f>+C17+C22+C27</f>
        <v>0</v>
      </c>
      <c r="D32" s="35">
        <f>+D17+D22+D27</f>
        <v>0</v>
      </c>
      <c r="E32" s="35">
        <f>+E17+E22+E27</f>
        <v>0</v>
      </c>
      <c r="F32" s="34">
        <f>+F17+F22+F27</f>
        <v>0</v>
      </c>
    </row>
    <row r="33" spans="1:6" x14ac:dyDescent="0.25">
      <c r="A33" s="57"/>
      <c r="B33" s="56"/>
      <c r="C33" s="55"/>
      <c r="D33" s="55"/>
      <c r="E33" s="55"/>
      <c r="F33" s="55"/>
    </row>
    <row r="34" spans="1:6" x14ac:dyDescent="0.25">
      <c r="A34" s="54"/>
      <c r="B34" s="54"/>
      <c r="C34" s="53"/>
      <c r="D34" s="53"/>
      <c r="E34" s="53"/>
      <c r="F34" s="53"/>
    </row>
    <row r="35" spans="1:6" ht="15.75" thickBot="1" x14ac:dyDescent="0.3">
      <c r="A35" s="33"/>
      <c r="B35" s="33"/>
      <c r="C35" s="32"/>
      <c r="D35" s="32"/>
      <c r="E35" s="32"/>
      <c r="F35" s="32"/>
    </row>
    <row r="36" spans="1:6" ht="15.75" thickBot="1" x14ac:dyDescent="0.3">
      <c r="A36" s="52" t="s">
        <v>16</v>
      </c>
      <c r="B36" s="51" t="s">
        <v>181</v>
      </c>
      <c r="C36" s="50">
        <f>SUM(C37:C40)</f>
        <v>15956973</v>
      </c>
      <c r="D36" s="50">
        <f>SUM(D37:D40)</f>
        <v>0</v>
      </c>
      <c r="E36" s="50">
        <f>SUM(E37:E40)</f>
        <v>0</v>
      </c>
      <c r="F36" s="49">
        <f>SUM(F37:F40)</f>
        <v>0</v>
      </c>
    </row>
    <row r="37" spans="1:6" x14ac:dyDescent="0.25">
      <c r="A37" s="40"/>
      <c r="B37" s="47" t="s">
        <v>179</v>
      </c>
      <c r="C37" s="43">
        <v>0</v>
      </c>
      <c r="D37" s="46">
        <v>0</v>
      </c>
      <c r="E37" s="42">
        <f>+C37+D37</f>
        <v>0</v>
      </c>
      <c r="F37" s="41">
        <v>0</v>
      </c>
    </row>
    <row r="38" spans="1:6" x14ac:dyDescent="0.25">
      <c r="A38" s="40"/>
      <c r="B38" s="44" t="s">
        <v>178</v>
      </c>
      <c r="C38" s="43">
        <v>0</v>
      </c>
      <c r="D38" s="45">
        <v>0</v>
      </c>
      <c r="E38" s="42">
        <f>+C38+D38</f>
        <v>0</v>
      </c>
      <c r="F38" s="41">
        <v>0</v>
      </c>
    </row>
    <row r="39" spans="1:6" x14ac:dyDescent="0.25">
      <c r="A39" s="40"/>
      <c r="B39" s="44" t="s">
        <v>177</v>
      </c>
      <c r="C39" s="43"/>
      <c r="D39" s="43"/>
      <c r="E39" s="42"/>
      <c r="F39" s="41">
        <v>0</v>
      </c>
    </row>
    <row r="40" spans="1:6" ht="15.75" thickBot="1" x14ac:dyDescent="0.3">
      <c r="A40" s="40"/>
      <c r="B40" s="44" t="s">
        <v>176</v>
      </c>
      <c r="C40" s="28">
        <v>15956973</v>
      </c>
      <c r="D40" s="43"/>
      <c r="E40" s="42"/>
      <c r="F40" s="41">
        <v>0</v>
      </c>
    </row>
    <row r="41" spans="1:6" ht="15.75" thickBot="1" x14ac:dyDescent="0.3">
      <c r="A41" s="40"/>
      <c r="B41" s="48" t="s">
        <v>180</v>
      </c>
      <c r="C41" s="38">
        <f>SUM(C42:C45)</f>
        <v>0</v>
      </c>
      <c r="D41" s="38">
        <f>SUM(D42:D45)</f>
        <v>0</v>
      </c>
      <c r="E41" s="38">
        <f>SUM(E42:E45)</f>
        <v>0</v>
      </c>
      <c r="F41" s="58">
        <f>SUM(F42:F45)</f>
        <v>0</v>
      </c>
    </row>
    <row r="42" spans="1:6" x14ac:dyDescent="0.25">
      <c r="A42" s="40"/>
      <c r="B42" s="47" t="s">
        <v>179</v>
      </c>
      <c r="C42" s="43">
        <v>0</v>
      </c>
      <c r="D42" s="46">
        <v>0</v>
      </c>
      <c r="E42" s="42">
        <f>+C42+D42</f>
        <v>0</v>
      </c>
      <c r="F42" s="41">
        <v>0</v>
      </c>
    </row>
    <row r="43" spans="1:6" x14ac:dyDescent="0.25">
      <c r="A43" s="40"/>
      <c r="B43" s="44" t="s">
        <v>178</v>
      </c>
      <c r="C43" s="43">
        <v>0</v>
      </c>
      <c r="D43" s="43">
        <v>0</v>
      </c>
      <c r="E43" s="42">
        <f>+C43+D43</f>
        <v>0</v>
      </c>
      <c r="F43" s="41">
        <v>0</v>
      </c>
    </row>
    <row r="44" spans="1:6" x14ac:dyDescent="0.25">
      <c r="A44" s="40"/>
      <c r="B44" s="44" t="s">
        <v>177</v>
      </c>
      <c r="C44" s="43">
        <v>0</v>
      </c>
      <c r="D44" s="45">
        <v>0</v>
      </c>
      <c r="E44" s="42">
        <f>+C44+D44</f>
        <v>0</v>
      </c>
      <c r="F44" s="41">
        <v>0</v>
      </c>
    </row>
    <row r="45" spans="1:6" ht="15.75" thickBot="1" x14ac:dyDescent="0.3">
      <c r="A45" s="40"/>
      <c r="B45" s="44" t="s">
        <v>176</v>
      </c>
      <c r="C45" s="43">
        <v>0</v>
      </c>
      <c r="D45" s="43"/>
      <c r="E45" s="42"/>
      <c r="F45" s="41">
        <v>0</v>
      </c>
    </row>
    <row r="46" spans="1:6" ht="15.75" thickBot="1" x14ac:dyDescent="0.3">
      <c r="A46" s="40"/>
      <c r="B46" s="39" t="s">
        <v>175</v>
      </c>
      <c r="C46" s="38">
        <f>SUM(C47:C50)</f>
        <v>5977392</v>
      </c>
      <c r="D46" s="38">
        <f>SUM(D47:D50)</f>
        <v>0</v>
      </c>
      <c r="E46" s="38">
        <f>SUM(E47:E50)</f>
        <v>0</v>
      </c>
      <c r="F46" s="58">
        <f>SUM(F47:F50)</f>
        <v>0</v>
      </c>
    </row>
    <row r="47" spans="1:6" x14ac:dyDescent="0.25">
      <c r="A47" s="40"/>
      <c r="B47" s="47" t="s">
        <v>179</v>
      </c>
      <c r="C47" s="43">
        <v>0</v>
      </c>
      <c r="D47" s="46">
        <v>0</v>
      </c>
      <c r="E47" s="42">
        <f>+C47+D47</f>
        <v>0</v>
      </c>
      <c r="F47" s="41">
        <v>0</v>
      </c>
    </row>
    <row r="48" spans="1:6" x14ac:dyDescent="0.25">
      <c r="A48" s="40"/>
      <c r="B48" s="44" t="s">
        <v>178</v>
      </c>
      <c r="C48" s="43">
        <v>0</v>
      </c>
      <c r="D48" s="43">
        <v>0</v>
      </c>
      <c r="E48" s="42">
        <f>+C48+D48</f>
        <v>0</v>
      </c>
      <c r="F48" s="41">
        <v>0</v>
      </c>
    </row>
    <row r="49" spans="1:6" x14ac:dyDescent="0.25">
      <c r="A49" s="40"/>
      <c r="B49" s="44" t="s">
        <v>177</v>
      </c>
      <c r="C49" s="43">
        <v>0</v>
      </c>
      <c r="D49" s="45">
        <v>0</v>
      </c>
      <c r="E49" s="42">
        <f>+C49+D49</f>
        <v>0</v>
      </c>
      <c r="F49" s="41">
        <v>0</v>
      </c>
    </row>
    <row r="50" spans="1:6" x14ac:dyDescent="0.25">
      <c r="A50" s="40"/>
      <c r="B50" s="44" t="s">
        <v>176</v>
      </c>
      <c r="C50" s="43">
        <v>5977392</v>
      </c>
      <c r="D50" s="43">
        <v>0</v>
      </c>
      <c r="E50" s="42">
        <v>0</v>
      </c>
      <c r="F50" s="41">
        <v>0</v>
      </c>
    </row>
    <row r="51" spans="1:6" ht="15.75" thickBot="1" x14ac:dyDescent="0.3">
      <c r="A51" s="37"/>
      <c r="B51" s="36" t="s">
        <v>183</v>
      </c>
      <c r="C51" s="35">
        <f>+C36+C41+C46</f>
        <v>21934365</v>
      </c>
      <c r="D51" s="35">
        <f>+D36+D41+D46</f>
        <v>0</v>
      </c>
      <c r="E51" s="35">
        <f>+E36+E41+E46</f>
        <v>0</v>
      </c>
      <c r="F51" s="34">
        <f>+F36+F41+F46</f>
        <v>0</v>
      </c>
    </row>
    <row r="52" spans="1:6" x14ac:dyDescent="0.25">
      <c r="A52" s="57"/>
      <c r="B52" s="56"/>
      <c r="C52" s="55"/>
      <c r="D52" s="55"/>
      <c r="E52" s="55"/>
      <c r="F52" s="55"/>
    </row>
    <row r="53" spans="1:6" x14ac:dyDescent="0.25">
      <c r="A53" s="54"/>
      <c r="B53" s="54"/>
      <c r="C53" s="53"/>
      <c r="D53" s="53"/>
      <c r="E53" s="53"/>
      <c r="F53" s="53"/>
    </row>
    <row r="54" spans="1:6" x14ac:dyDescent="0.25">
      <c r="A54" s="33"/>
      <c r="B54" s="33"/>
      <c r="C54" s="32"/>
      <c r="D54" s="32"/>
      <c r="E54" s="32"/>
      <c r="F54" s="32"/>
    </row>
    <row r="55" spans="1:6" x14ac:dyDescent="0.25">
      <c r="A55" s="57"/>
      <c r="B55" s="56"/>
      <c r="C55" s="55"/>
      <c r="D55" s="55"/>
      <c r="E55" s="55"/>
      <c r="F55" s="55"/>
    </row>
    <row r="56" spans="1:6" x14ac:dyDescent="0.25">
      <c r="A56" s="54"/>
      <c r="B56" s="54"/>
      <c r="C56" s="53"/>
      <c r="D56" s="53"/>
      <c r="E56" s="53"/>
      <c r="F56" s="53"/>
    </row>
    <row r="57" spans="1:6" ht="15.75" thickBot="1" x14ac:dyDescent="0.3">
      <c r="A57" s="33"/>
      <c r="B57" s="33"/>
      <c r="C57" s="32"/>
      <c r="D57" s="32"/>
      <c r="E57" s="32"/>
      <c r="F57" s="32"/>
    </row>
    <row r="58" spans="1:6" ht="15.75" thickBot="1" x14ac:dyDescent="0.3">
      <c r="A58" s="52" t="s">
        <v>182</v>
      </c>
      <c r="B58" s="51" t="s">
        <v>181</v>
      </c>
      <c r="C58" s="50">
        <f>SUM(C59:C62)</f>
        <v>7000000</v>
      </c>
      <c r="D58" s="50">
        <f>SUM(D59:D62)</f>
        <v>0</v>
      </c>
      <c r="E58" s="50">
        <f>SUM(E59:E62)</f>
        <v>0</v>
      </c>
      <c r="F58" s="49">
        <f>SUM(F59:F62)</f>
        <v>0</v>
      </c>
    </row>
    <row r="59" spans="1:6" x14ac:dyDescent="0.25">
      <c r="A59" s="40"/>
      <c r="B59" s="47" t="s">
        <v>179</v>
      </c>
      <c r="C59" s="43">
        <v>0</v>
      </c>
      <c r="D59" s="46">
        <v>0</v>
      </c>
      <c r="E59" s="42">
        <f>+C59+D59</f>
        <v>0</v>
      </c>
      <c r="F59" s="41">
        <v>0</v>
      </c>
    </row>
    <row r="60" spans="1:6" x14ac:dyDescent="0.25">
      <c r="A60" s="40"/>
      <c r="B60" s="44" t="s">
        <v>178</v>
      </c>
      <c r="C60" s="43">
        <v>0</v>
      </c>
      <c r="D60" s="45">
        <v>0</v>
      </c>
      <c r="E60" s="42">
        <f>+C60+D60</f>
        <v>0</v>
      </c>
      <c r="F60" s="41">
        <v>0</v>
      </c>
    </row>
    <row r="61" spans="1:6" x14ac:dyDescent="0.25">
      <c r="A61" s="40"/>
      <c r="B61" s="44" t="s">
        <v>177</v>
      </c>
      <c r="C61" s="43">
        <v>0</v>
      </c>
      <c r="D61" s="43">
        <v>0</v>
      </c>
      <c r="E61" s="42">
        <f>+C61+D61</f>
        <v>0</v>
      </c>
      <c r="F61" s="41">
        <v>0</v>
      </c>
    </row>
    <row r="62" spans="1:6" ht="15.75" thickBot="1" x14ac:dyDescent="0.3">
      <c r="A62" s="40"/>
      <c r="B62" s="44" t="s">
        <v>176</v>
      </c>
      <c r="C62" s="43">
        <v>7000000</v>
      </c>
      <c r="D62" s="43">
        <v>0</v>
      </c>
      <c r="E62" s="42">
        <v>0</v>
      </c>
      <c r="F62" s="41">
        <v>0</v>
      </c>
    </row>
    <row r="63" spans="1:6" ht="15.75" thickBot="1" x14ac:dyDescent="0.3">
      <c r="A63" s="40"/>
      <c r="B63" s="48" t="s">
        <v>180</v>
      </c>
      <c r="C63" s="38">
        <f>SUM(C64:C67)</f>
        <v>5778667.3100000015</v>
      </c>
      <c r="D63" s="38">
        <f>SUM(D64:D67)</f>
        <v>0</v>
      </c>
      <c r="E63" s="38">
        <f>SUM(E64:E67)</f>
        <v>0</v>
      </c>
      <c r="F63" s="38">
        <f>SUM(F64:F67)</f>
        <v>0</v>
      </c>
    </row>
    <row r="64" spans="1:6" x14ac:dyDescent="0.25">
      <c r="A64" s="40"/>
      <c r="B64" s="47" t="s">
        <v>179</v>
      </c>
      <c r="C64" s="43">
        <v>0</v>
      </c>
      <c r="D64" s="46">
        <v>0</v>
      </c>
      <c r="E64" s="42">
        <f>+C64+D64</f>
        <v>0</v>
      </c>
      <c r="F64" s="41">
        <v>0</v>
      </c>
    </row>
    <row r="65" spans="1:6" x14ac:dyDescent="0.25">
      <c r="A65" s="40"/>
      <c r="B65" s="44" t="s">
        <v>178</v>
      </c>
      <c r="C65" s="43">
        <v>0</v>
      </c>
      <c r="D65" s="43">
        <v>0</v>
      </c>
      <c r="E65" s="42">
        <f>+C65+D65</f>
        <v>0</v>
      </c>
      <c r="F65" s="41">
        <v>0</v>
      </c>
    </row>
    <row r="66" spans="1:6" x14ac:dyDescent="0.25">
      <c r="A66" s="40"/>
      <c r="B66" s="44" t="s">
        <v>177</v>
      </c>
      <c r="C66" s="43">
        <v>0</v>
      </c>
      <c r="D66" s="45">
        <v>0</v>
      </c>
      <c r="E66" s="42">
        <f>+C66+D66</f>
        <v>0</v>
      </c>
      <c r="F66" s="41">
        <v>0</v>
      </c>
    </row>
    <row r="67" spans="1:6" ht="15.75" thickBot="1" x14ac:dyDescent="0.3">
      <c r="A67" s="40"/>
      <c r="B67" s="44" t="s">
        <v>176</v>
      </c>
      <c r="C67" s="43">
        <v>5778667.3100000015</v>
      </c>
      <c r="D67" s="43">
        <v>0</v>
      </c>
      <c r="E67" s="42">
        <v>0</v>
      </c>
      <c r="F67" s="41">
        <v>0</v>
      </c>
    </row>
    <row r="68" spans="1:6" ht="15.75" thickBot="1" x14ac:dyDescent="0.3">
      <c r="A68" s="40"/>
      <c r="B68" s="39" t="s">
        <v>175</v>
      </c>
      <c r="C68" s="38">
        <f>SUM(C69:C72)</f>
        <v>39221332.689999998</v>
      </c>
      <c r="D68" s="38">
        <f>SUM(D69:D72)</f>
        <v>0</v>
      </c>
      <c r="E68" s="38">
        <f>SUM(E69:E72)</f>
        <v>0</v>
      </c>
      <c r="F68" s="38">
        <f>SUM(F69:F72)</f>
        <v>0</v>
      </c>
    </row>
    <row r="69" spans="1:6" x14ac:dyDescent="0.25">
      <c r="A69" s="40"/>
      <c r="B69" s="47" t="s">
        <v>179</v>
      </c>
      <c r="C69" s="43">
        <v>0</v>
      </c>
      <c r="D69" s="46">
        <v>0</v>
      </c>
      <c r="E69" s="42">
        <f>+C69+D69</f>
        <v>0</v>
      </c>
      <c r="F69" s="41">
        <v>0</v>
      </c>
    </row>
    <row r="70" spans="1:6" x14ac:dyDescent="0.25">
      <c r="A70" s="40"/>
      <c r="B70" s="44" t="s">
        <v>178</v>
      </c>
      <c r="C70" s="43">
        <v>0</v>
      </c>
      <c r="D70" s="43">
        <v>0</v>
      </c>
      <c r="E70" s="42">
        <f>+C70+D70</f>
        <v>0</v>
      </c>
      <c r="F70" s="41">
        <v>0</v>
      </c>
    </row>
    <row r="71" spans="1:6" x14ac:dyDescent="0.25">
      <c r="A71" s="40"/>
      <c r="B71" s="44" t="s">
        <v>177</v>
      </c>
      <c r="C71" s="43">
        <v>0</v>
      </c>
      <c r="D71" s="45">
        <v>0</v>
      </c>
      <c r="E71" s="42">
        <f>+C71+D71</f>
        <v>0</v>
      </c>
      <c r="F71" s="41">
        <v>0</v>
      </c>
    </row>
    <row r="72" spans="1:6" ht="15.75" thickBot="1" x14ac:dyDescent="0.3">
      <c r="A72" s="40"/>
      <c r="B72" s="44" t="s">
        <v>176</v>
      </c>
      <c r="C72" s="43">
        <f>38728529.44+492803.25</f>
        <v>39221332.689999998</v>
      </c>
      <c r="D72" s="43">
        <v>0</v>
      </c>
      <c r="E72" s="42">
        <v>0</v>
      </c>
      <c r="F72" s="41">
        <v>0</v>
      </c>
    </row>
    <row r="73" spans="1:6" ht="15.75" thickBot="1" x14ac:dyDescent="0.3">
      <c r="A73" s="40"/>
      <c r="B73" s="39" t="s">
        <v>175</v>
      </c>
      <c r="C73" s="38">
        <f>SUM(C74:C77)</f>
        <v>125934365</v>
      </c>
      <c r="D73" s="38">
        <f>SUM(D74:D77)</f>
        <v>0</v>
      </c>
      <c r="E73" s="38">
        <f>SUM(E74:E77)</f>
        <v>0</v>
      </c>
      <c r="F73" s="38">
        <f>SUM(F74:F77)</f>
        <v>0</v>
      </c>
    </row>
    <row r="74" spans="1:6" ht="15.75" thickBot="1" x14ac:dyDescent="0.3">
      <c r="A74" s="37"/>
      <c r="B74" s="36" t="s">
        <v>174</v>
      </c>
      <c r="C74" s="35">
        <f>+C58+C63+C68</f>
        <v>52000000</v>
      </c>
      <c r="D74" s="35">
        <f>+D58+D63+D68</f>
        <v>0</v>
      </c>
      <c r="E74" s="35">
        <f>+E58+E63+E68</f>
        <v>0</v>
      </c>
      <c r="F74" s="34">
        <f>+F58+F63+F68</f>
        <v>0</v>
      </c>
    </row>
    <row r="75" spans="1:6" x14ac:dyDescent="0.25">
      <c r="A75" s="33"/>
      <c r="B75" s="33"/>
      <c r="C75" s="32"/>
      <c r="D75" s="32"/>
      <c r="E75" s="32"/>
      <c r="F75" s="32"/>
    </row>
    <row r="76" spans="1:6" ht="15.75" thickBot="1" x14ac:dyDescent="0.3">
      <c r="A76" s="31" t="s">
        <v>173</v>
      </c>
      <c r="B76" s="30"/>
      <c r="C76" s="29">
        <f>+C32+C51+C74</f>
        <v>73934365</v>
      </c>
      <c r="D76" s="29">
        <f>+D32+D51+D74</f>
        <v>0</v>
      </c>
      <c r="E76" s="29">
        <f>+E32+E51+E74</f>
        <v>0</v>
      </c>
      <c r="F76" s="29">
        <f>+F32+F51+F74</f>
        <v>0</v>
      </c>
    </row>
    <row r="77" spans="1:6" ht="15.75" thickTop="1" x14ac:dyDescent="0.25"/>
    <row r="78" spans="1:6" x14ac:dyDescent="0.25">
      <c r="C78" s="28"/>
    </row>
  </sheetData>
  <mergeCells count="13">
    <mergeCell ref="A15:B15"/>
    <mergeCell ref="A17:A32"/>
    <mergeCell ref="A36:A51"/>
    <mergeCell ref="A58:A74"/>
    <mergeCell ref="A10:B10"/>
    <mergeCell ref="A1:F4"/>
    <mergeCell ref="A5:F5"/>
    <mergeCell ref="A6:F6"/>
    <mergeCell ref="A7:B7"/>
    <mergeCell ref="A8:B8"/>
    <mergeCell ref="A9:B9"/>
    <mergeCell ref="A11:B11"/>
    <mergeCell ref="A14:F14"/>
  </mergeCells>
  <pageMargins left="0.70866141732283472" right="0.70866141732283472" top="0.74803149606299213" bottom="0.74803149606299213" header="0.31496062992125984" footer="0.31496062992125984"/>
  <pageSetup scale="55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31B54-C004-4F45-9B6E-6D57847BC127}">
  <dimension ref="A1:G33"/>
  <sheetViews>
    <sheetView tabSelected="1" topLeftCell="A2" workbookViewId="0">
      <selection activeCell="C32" sqref="C32"/>
    </sheetView>
  </sheetViews>
  <sheetFormatPr baseColWidth="10" defaultRowHeight="15" x14ac:dyDescent="0.25"/>
  <cols>
    <col min="1" max="1" width="22.85546875" style="27" bestFit="1" customWidth="1"/>
    <col min="2" max="2" width="27.7109375" style="27" customWidth="1"/>
    <col min="3" max="3" width="23.7109375" style="27" customWidth="1"/>
    <col min="4" max="4" width="19.140625" style="27" customWidth="1"/>
    <col min="5" max="5" width="23" style="27" customWidth="1"/>
    <col min="6" max="6" width="27.5703125" style="27" customWidth="1"/>
    <col min="7" max="7" width="13.7109375" style="27" bestFit="1" customWidth="1"/>
    <col min="8" max="16384" width="11.42578125" style="27"/>
  </cols>
  <sheetData>
    <row r="1" spans="1:7" ht="21" x14ac:dyDescent="0.35">
      <c r="A1" s="149" t="s">
        <v>210</v>
      </c>
      <c r="B1" s="149"/>
      <c r="C1" s="149"/>
      <c r="D1" s="149"/>
      <c r="E1" s="149"/>
      <c r="F1" s="149"/>
    </row>
    <row r="2" spans="1:7" x14ac:dyDescent="0.25">
      <c r="A2" s="148" t="s">
        <v>209</v>
      </c>
      <c r="B2" s="148"/>
      <c r="C2" s="148"/>
      <c r="D2" s="148"/>
      <c r="E2" s="148"/>
      <c r="F2" s="148"/>
    </row>
    <row r="3" spans="1:7" ht="15.75" thickBot="1" x14ac:dyDescent="0.3">
      <c r="A3" s="148" t="s">
        <v>208</v>
      </c>
      <c r="B3" s="148"/>
      <c r="C3" s="148"/>
      <c r="D3" s="148"/>
      <c r="E3" s="148"/>
      <c r="F3" s="148"/>
    </row>
    <row r="4" spans="1:7" ht="15.75" thickTop="1" x14ac:dyDescent="0.25">
      <c r="A4" s="147" t="s">
        <v>207</v>
      </c>
      <c r="B4" s="146"/>
      <c r="C4" s="133" t="s">
        <v>203</v>
      </c>
      <c r="D4" s="134" t="s">
        <v>202</v>
      </c>
      <c r="E4" s="133" t="s">
        <v>201</v>
      </c>
      <c r="F4" s="132" t="s">
        <v>206</v>
      </c>
    </row>
    <row r="5" spans="1:7" x14ac:dyDescent="0.25">
      <c r="A5" s="145" t="s">
        <v>194</v>
      </c>
      <c r="B5" s="144"/>
      <c r="C5" s="127">
        <v>0</v>
      </c>
      <c r="D5" s="119">
        <v>0</v>
      </c>
      <c r="E5" s="127">
        <v>0</v>
      </c>
      <c r="F5" s="142">
        <v>0</v>
      </c>
      <c r="G5" s="28"/>
    </row>
    <row r="6" spans="1:7" ht="15" customHeight="1" x14ac:dyDescent="0.25">
      <c r="A6" s="145" t="s">
        <v>199</v>
      </c>
      <c r="B6" s="144"/>
      <c r="C6" s="127">
        <v>21934365</v>
      </c>
      <c r="D6" s="143">
        <v>0</v>
      </c>
      <c r="E6" s="127">
        <v>0</v>
      </c>
      <c r="F6" s="142">
        <v>0</v>
      </c>
    </row>
    <row r="7" spans="1:7" ht="15" customHeight="1" thickBot="1" x14ac:dyDescent="0.3">
      <c r="A7" s="141" t="s">
        <v>193</v>
      </c>
      <c r="B7" s="140"/>
      <c r="C7" s="127">
        <v>52000000</v>
      </c>
      <c r="D7" s="106">
        <v>0</v>
      </c>
      <c r="E7" s="127">
        <v>0</v>
      </c>
      <c r="F7" s="142">
        <v>0</v>
      </c>
    </row>
    <row r="8" spans="1:7" ht="16.5" thickTop="1" thickBot="1" x14ac:dyDescent="0.3">
      <c r="A8" s="141" t="s">
        <v>193</v>
      </c>
      <c r="B8" s="140"/>
      <c r="C8" s="78"/>
      <c r="D8" s="78">
        <v>0</v>
      </c>
      <c r="E8" s="78">
        <v>0</v>
      </c>
      <c r="F8" s="139">
        <v>0</v>
      </c>
    </row>
    <row r="9" spans="1:7" ht="15.75" thickTop="1" x14ac:dyDescent="0.25">
      <c r="C9" s="28"/>
      <c r="D9" s="28"/>
      <c r="E9" s="28"/>
      <c r="F9" s="28"/>
    </row>
    <row r="10" spans="1:7" ht="15.75" thickBot="1" x14ac:dyDescent="0.3">
      <c r="A10" s="31" t="s">
        <v>192</v>
      </c>
      <c r="B10" s="138"/>
      <c r="C10" s="137">
        <f>SUM(C5:C9)</f>
        <v>73934365</v>
      </c>
      <c r="D10" s="137">
        <f>SUM(D5:D9)</f>
        <v>0</v>
      </c>
      <c r="E10" s="137">
        <f>SUM(E5:E9)</f>
        <v>0</v>
      </c>
      <c r="F10" s="137">
        <f>SUM(F5:F9)</f>
        <v>0</v>
      </c>
    </row>
    <row r="11" spans="1:7" ht="15.75" thickTop="1" x14ac:dyDescent="0.25">
      <c r="E11" s="28"/>
    </row>
    <row r="12" spans="1:7" ht="15.75" thickBot="1" x14ac:dyDescent="0.3">
      <c r="A12" s="136" t="s">
        <v>205</v>
      </c>
      <c r="B12" s="136"/>
      <c r="C12" s="136"/>
      <c r="D12" s="136"/>
      <c r="E12" s="136"/>
      <c r="F12" s="136"/>
    </row>
    <row r="13" spans="1:7" ht="31.5" thickTop="1" thickBot="1" x14ac:dyDescent="0.3">
      <c r="A13" s="135" t="s">
        <v>190</v>
      </c>
      <c r="B13" s="133" t="s">
        <v>204</v>
      </c>
      <c r="C13" s="133" t="s">
        <v>203</v>
      </c>
      <c r="D13" s="134" t="s">
        <v>202</v>
      </c>
      <c r="E13" s="133" t="s">
        <v>201</v>
      </c>
      <c r="F13" s="132" t="s">
        <v>200</v>
      </c>
    </row>
    <row r="14" spans="1:7" ht="15.75" thickTop="1" x14ac:dyDescent="0.25">
      <c r="A14" s="131" t="s">
        <v>185</v>
      </c>
      <c r="B14" s="115" t="s">
        <v>185</v>
      </c>
      <c r="C14" s="130">
        <f>SUM(C15:C19)</f>
        <v>0</v>
      </c>
      <c r="D14" s="129">
        <f>SUM(D15:D19)</f>
        <v>0</v>
      </c>
      <c r="E14" s="114">
        <f>SUM(E15:E19)</f>
        <v>0</v>
      </c>
      <c r="F14" s="128">
        <f>SUM(F15:F19)</f>
        <v>0</v>
      </c>
    </row>
    <row r="15" spans="1:7" x14ac:dyDescent="0.25">
      <c r="A15" s="126"/>
      <c r="B15" s="110">
        <v>1000</v>
      </c>
      <c r="C15" s="125">
        <v>0</v>
      </c>
      <c r="D15" s="106">
        <v>0</v>
      </c>
      <c r="E15" s="106">
        <v>0</v>
      </c>
      <c r="F15" s="119">
        <v>0</v>
      </c>
    </row>
    <row r="16" spans="1:7" x14ac:dyDescent="0.25">
      <c r="A16" s="126"/>
      <c r="B16" s="110">
        <v>2000</v>
      </c>
      <c r="C16" s="125">
        <v>0</v>
      </c>
      <c r="D16" s="127">
        <v>0</v>
      </c>
      <c r="E16" s="127">
        <v>0</v>
      </c>
      <c r="F16" s="119">
        <v>0</v>
      </c>
    </row>
    <row r="17" spans="1:7" x14ac:dyDescent="0.25">
      <c r="A17" s="126"/>
      <c r="B17" s="110">
        <v>3000</v>
      </c>
      <c r="C17" s="125">
        <v>0</v>
      </c>
      <c r="D17" s="106">
        <v>0</v>
      </c>
      <c r="E17" s="106">
        <v>0</v>
      </c>
      <c r="F17" s="119">
        <v>0</v>
      </c>
    </row>
    <row r="18" spans="1:7" x14ac:dyDescent="0.25">
      <c r="A18" s="126"/>
      <c r="B18" s="110">
        <v>4000</v>
      </c>
      <c r="C18" s="125">
        <v>0</v>
      </c>
      <c r="D18" s="106">
        <v>0</v>
      </c>
      <c r="E18" s="106">
        <v>0</v>
      </c>
      <c r="F18" s="119">
        <v>0</v>
      </c>
    </row>
    <row r="19" spans="1:7" ht="15.75" thickBot="1" x14ac:dyDescent="0.3">
      <c r="A19" s="124"/>
      <c r="B19" s="101">
        <v>5000</v>
      </c>
      <c r="C19" s="123">
        <v>0</v>
      </c>
      <c r="D19" s="100">
        <v>0</v>
      </c>
      <c r="E19" s="100">
        <v>0</v>
      </c>
      <c r="F19" s="98">
        <v>0</v>
      </c>
    </row>
    <row r="20" spans="1:7" ht="15.75" thickTop="1" x14ac:dyDescent="0.25">
      <c r="A20" s="122" t="s">
        <v>199</v>
      </c>
      <c r="B20" s="115"/>
      <c r="C20" s="121">
        <f>SUM(C21:C23)</f>
        <v>21934365</v>
      </c>
      <c r="D20" s="121">
        <f>SUM(D21:D23)</f>
        <v>0</v>
      </c>
      <c r="E20" s="121">
        <f>SUM(E21:E23)</f>
        <v>0</v>
      </c>
      <c r="F20" s="120">
        <f>SUM(F21:F23)</f>
        <v>0</v>
      </c>
      <c r="G20" s="28"/>
    </row>
    <row r="21" spans="1:7" x14ac:dyDescent="0.25">
      <c r="A21" s="118"/>
      <c r="B21" s="110">
        <v>1000</v>
      </c>
      <c r="C21" s="43">
        <v>15956973</v>
      </c>
      <c r="D21" s="106">
        <v>0</v>
      </c>
      <c r="E21" s="106">
        <v>0</v>
      </c>
      <c r="F21" s="119">
        <v>0</v>
      </c>
      <c r="G21" s="28"/>
    </row>
    <row r="22" spans="1:7" x14ac:dyDescent="0.25">
      <c r="A22" s="118"/>
      <c r="B22" s="110">
        <v>2000</v>
      </c>
      <c r="C22" s="106">
        <v>0</v>
      </c>
      <c r="D22" s="106">
        <v>0</v>
      </c>
      <c r="E22" s="106">
        <v>0</v>
      </c>
      <c r="F22" s="119">
        <v>0</v>
      </c>
    </row>
    <row r="23" spans="1:7" ht="15.75" thickBot="1" x14ac:dyDescent="0.3">
      <c r="A23" s="118"/>
      <c r="B23" s="107">
        <v>3000</v>
      </c>
      <c r="C23" s="100">
        <v>5977392</v>
      </c>
      <c r="D23" s="100">
        <v>0</v>
      </c>
      <c r="E23" s="100">
        <v>0</v>
      </c>
      <c r="F23" s="98">
        <v>0</v>
      </c>
    </row>
    <row r="24" spans="1:7" ht="15.75" thickTop="1" x14ac:dyDescent="0.25">
      <c r="A24" s="122"/>
      <c r="B24" s="115"/>
      <c r="C24" s="121">
        <f>SUM(C25:C27)</f>
        <v>0</v>
      </c>
      <c r="D24" s="121">
        <f>SUM(D25:D27)</f>
        <v>0</v>
      </c>
      <c r="E24" s="121">
        <f>SUM(E25:E27)</f>
        <v>0</v>
      </c>
      <c r="F24" s="120">
        <f>SUM(F25:F27)</f>
        <v>0</v>
      </c>
    </row>
    <row r="25" spans="1:7" x14ac:dyDescent="0.25">
      <c r="A25" s="118"/>
      <c r="B25" s="110">
        <v>1000</v>
      </c>
      <c r="C25" s="106">
        <v>0</v>
      </c>
      <c r="D25" s="106">
        <v>0</v>
      </c>
      <c r="E25" s="106">
        <v>0</v>
      </c>
      <c r="F25" s="119">
        <v>0</v>
      </c>
      <c r="G25" s="28"/>
    </row>
    <row r="26" spans="1:7" x14ac:dyDescent="0.25">
      <c r="A26" s="118"/>
      <c r="B26" s="110">
        <v>2000</v>
      </c>
      <c r="C26" s="106">
        <v>0</v>
      </c>
      <c r="D26" s="106">
        <v>0</v>
      </c>
      <c r="E26" s="106">
        <v>0</v>
      </c>
      <c r="F26" s="119">
        <v>0</v>
      </c>
    </row>
    <row r="27" spans="1:7" ht="15.75" thickBot="1" x14ac:dyDescent="0.3">
      <c r="A27" s="118"/>
      <c r="B27" s="107">
        <v>3000</v>
      </c>
      <c r="C27" s="117">
        <v>0</v>
      </c>
      <c r="D27" s="117">
        <v>0</v>
      </c>
      <c r="E27" s="117">
        <v>0</v>
      </c>
      <c r="F27" s="103">
        <v>0</v>
      </c>
    </row>
    <row r="28" spans="1:7" ht="15.75" thickTop="1" x14ac:dyDescent="0.25">
      <c r="A28" s="116" t="s">
        <v>193</v>
      </c>
      <c r="B28" s="115"/>
      <c r="C28" s="114">
        <f>SUM(C29:C32)</f>
        <v>52000000</v>
      </c>
      <c r="D28" s="114">
        <f>SUM(D29:D32)</f>
        <v>0</v>
      </c>
      <c r="E28" s="114">
        <f>SUM(E29:E32)</f>
        <v>0</v>
      </c>
      <c r="F28" s="113">
        <f>SUM(F29:F32)</f>
        <v>0</v>
      </c>
    </row>
    <row r="29" spans="1:7" x14ac:dyDescent="0.25">
      <c r="A29" s="108"/>
      <c r="B29" s="112">
        <v>1000</v>
      </c>
      <c r="C29" s="106">
        <v>7000000</v>
      </c>
      <c r="D29" s="105">
        <v>0</v>
      </c>
      <c r="E29" s="105">
        <v>0</v>
      </c>
      <c r="F29" s="111">
        <v>0</v>
      </c>
      <c r="G29" s="28"/>
    </row>
    <row r="30" spans="1:7" x14ac:dyDescent="0.25">
      <c r="A30" s="108"/>
      <c r="B30" s="110">
        <v>2000</v>
      </c>
      <c r="C30" s="106">
        <v>5778667.3100000015</v>
      </c>
      <c r="D30" s="105">
        <v>0</v>
      </c>
      <c r="E30" s="105">
        <v>0</v>
      </c>
      <c r="F30" s="109">
        <v>0</v>
      </c>
    </row>
    <row r="31" spans="1:7" x14ac:dyDescent="0.25">
      <c r="A31" s="108"/>
      <c r="B31" s="107">
        <v>3000</v>
      </c>
      <c r="C31" s="106">
        <v>38728529.439999998</v>
      </c>
      <c r="D31" s="105">
        <v>0</v>
      </c>
      <c r="E31" s="104">
        <v>0</v>
      </c>
      <c r="F31" s="103">
        <v>0</v>
      </c>
    </row>
    <row r="32" spans="1:7" ht="15.75" thickBot="1" x14ac:dyDescent="0.3">
      <c r="A32" s="102"/>
      <c r="B32" s="101">
        <v>5000</v>
      </c>
      <c r="C32" s="100">
        <v>492803.25</v>
      </c>
      <c r="D32" s="99">
        <v>0</v>
      </c>
      <c r="E32" s="99">
        <v>0</v>
      </c>
      <c r="F32" s="98">
        <v>0</v>
      </c>
    </row>
    <row r="33" spans="1:7" ht="15.75" thickTop="1" x14ac:dyDescent="0.25">
      <c r="A33" s="31" t="s">
        <v>173</v>
      </c>
      <c r="B33" s="30"/>
      <c r="C33" s="97">
        <f>+C28+C24+C14+C20</f>
        <v>73934365</v>
      </c>
      <c r="D33" s="97">
        <f>+D28+D24+D14+D20</f>
        <v>0</v>
      </c>
      <c r="E33" s="97">
        <f>+E28+E24+E14+E20</f>
        <v>0</v>
      </c>
      <c r="F33" s="97">
        <f>+F28+F24+F14+F20</f>
        <v>0</v>
      </c>
      <c r="G33" s="28"/>
    </row>
  </sheetData>
  <mergeCells count="13">
    <mergeCell ref="A8:B8"/>
    <mergeCell ref="A12:F12"/>
    <mergeCell ref="A14:A19"/>
    <mergeCell ref="A24:A27"/>
    <mergeCell ref="A28:A32"/>
    <mergeCell ref="A20:A23"/>
    <mergeCell ref="A7:B7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PAAS INCIAL 2026</vt:lpstr>
      <vt:lpstr>POA Enero</vt:lpstr>
      <vt:lpstr> INGRESOS YEGRESOS ENE</vt:lpstr>
      <vt:lpstr>'POA Enero'!Área_de_impresión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Morales</dc:creator>
  <cp:lastModifiedBy>paseo viejo oeste</cp:lastModifiedBy>
  <cp:lastPrinted>2026-02-12T19:24:44Z</cp:lastPrinted>
  <dcterms:created xsi:type="dcterms:W3CDTF">2024-02-09T17:43:30Z</dcterms:created>
  <dcterms:modified xsi:type="dcterms:W3CDTF">2026-03-13T17:44:29Z</dcterms:modified>
</cp:coreProperties>
</file>