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11"/>
  <workbookPr/>
  <mc:AlternateContent xmlns:mc="http://schemas.openxmlformats.org/markup-compatibility/2006">
    <mc:Choice Requires="x15">
      <x15ac:absPath xmlns:x15ac="http://schemas.microsoft.com/office/spreadsheetml/2010/11/ac" url="/Users/Nancy/Documents/COMITE DE ADQUISICIONES UTP/PRIMERA REUNION 2024 CAAS/"/>
    </mc:Choice>
  </mc:AlternateContent>
  <bookViews>
    <workbookView xWindow="640" yWindow="880" windowWidth="39200" windowHeight="23820"/>
  </bookViews>
  <sheets>
    <sheet name="PAAS 2023" sheetId="1" r:id="rId1"/>
    <sheet name="POA 2023 X FF" sheetId="2" r:id="rId2"/>
    <sheet name="PTTO DE INGRESOS 2023"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nexo_10">#REF!</definedName>
    <definedName name="Anexo_100">#REF!</definedName>
    <definedName name="Anexo_6">[1]ANEXOS!#REF!</definedName>
    <definedName name="Anexo_7">[1]ANEXOS!#REF!</definedName>
    <definedName name="Anexo_8">[1]ANEXOS!#REF!</definedName>
    <definedName name="_xlnm.Print_Area" localSheetId="1">'POA 2023 X FF'!$B$1:$G$37</definedName>
    <definedName name="_xlnm.Print_Area" localSheetId="2">'PTTO DE INGRESOS 2023'!$A$1:$F$24</definedName>
    <definedName name="Balance">[2]Cédula!#REF!</definedName>
    <definedName name="buena">[3]X!#REF!</definedName>
    <definedName name="_xlnm.Criteria">'[4]Nomina 1'!#REF!</definedName>
    <definedName name="Criterios_IM">'[4]Nomina 1'!#REF!</definedName>
    <definedName name="DES">[3]X!#REF!</definedName>
    <definedName name="Edificio">#REF!</definedName>
    <definedName name="Eq.Cómputo">[3]X!#REF!</definedName>
    <definedName name="Eq.Transporte">#REF!</definedName>
    <definedName name="Extracción_IM">'[4]Nomina 1'!#REF!</definedName>
    <definedName name="_xlnm.Extract">'[4]Nomina 1'!#REF!</definedName>
    <definedName name="IAnexo_10">#REF!</definedName>
    <definedName name="IAnexo_11">#REF!</definedName>
    <definedName name="IAnexo_11A">#REF!</definedName>
    <definedName name="IAnexo_12">#REF!</definedName>
    <definedName name="IAnexo_13">#REF!</definedName>
    <definedName name="IAnexo_15">#REF!</definedName>
    <definedName name="IAnexo_15.1">#REF!</definedName>
    <definedName name="IAnexo_15.2">#REF!</definedName>
    <definedName name="IAnexo_16">#REF!</definedName>
    <definedName name="IAnexo_17">#REF!</definedName>
    <definedName name="IAnexo_18">#REF!</definedName>
    <definedName name="IAnexo_19">#REF!</definedName>
    <definedName name="IIAnexo_20">#REF!</definedName>
    <definedName name="IIAnexo_21">#REF!</definedName>
    <definedName name="IIAnexo_22">#REF!</definedName>
    <definedName name="IIAnexo_23">#REF!</definedName>
    <definedName name="IIAnexo_24">#REF!</definedName>
    <definedName name="IIAnexo_25">#REF!</definedName>
    <definedName name="IIAnexo_26">#REF!</definedName>
    <definedName name="IIAnexo_27">#REF!</definedName>
    <definedName name="IIAnexo_28">#REF!</definedName>
    <definedName name="IIAnexo_29">#REF!</definedName>
    <definedName name="IIAnexo_29.1">#REF!</definedName>
    <definedName name="IIIAnexo_30">#REF!</definedName>
    <definedName name="IIIAnexo_31">#REF!</definedName>
    <definedName name="Imprimir_área_IM">#REF!</definedName>
    <definedName name="INPC">'[5]1999'!$IH$35103:$IT$35130</definedName>
    <definedName name="INPC2">'[6]1999'!$IH$35103:$IT$35130</definedName>
    <definedName name="ivanet">[7]ANEXOS!#REF!</definedName>
    <definedName name="Maq.yEq.">[3]X!#REF!</definedName>
    <definedName name="Mob.yEq.Ofna.">#REF!</definedName>
    <definedName name="Muebles">[8]Dep2003!#REF!</definedName>
    <definedName name="MueblesyEnseres">[3]X!#REF!</definedName>
    <definedName name="prueba">[8]Dep2003!#REF!</definedName>
    <definedName name="PRUEBA2">[3]X!#REF!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0" i="1" l="1"/>
  <c r="D83" i="1"/>
  <c r="D93" i="1"/>
  <c r="D98" i="1"/>
  <c r="C83" i="1"/>
  <c r="F33" i="2"/>
  <c r="E12" i="3"/>
  <c r="C19" i="3"/>
  <c r="F20" i="3"/>
  <c r="C20" i="3"/>
  <c r="F21" i="3"/>
  <c r="C21" i="3"/>
  <c r="C22" i="3"/>
  <c r="C23" i="3"/>
  <c r="C25" i="3"/>
  <c r="F23" i="3"/>
  <c r="E23" i="3"/>
  <c r="D23" i="3"/>
  <c r="D15" i="2"/>
  <c r="D21" i="2"/>
  <c r="D27" i="2"/>
  <c r="D39" i="2"/>
  <c r="G15" i="2"/>
  <c r="G22" i="2"/>
  <c r="G28" i="2"/>
  <c r="G32" i="2"/>
  <c r="G35" i="2"/>
  <c r="F16" i="2"/>
  <c r="F17" i="2"/>
  <c r="F18" i="2"/>
  <c r="F19" i="2"/>
  <c r="F15" i="2"/>
  <c r="F22" i="2"/>
  <c r="F23" i="2"/>
  <c r="F24" i="2"/>
  <c r="F25" i="2"/>
  <c r="F21" i="2"/>
  <c r="F29" i="2"/>
  <c r="F30" i="2"/>
  <c r="F31" i="2"/>
  <c r="F27" i="2"/>
  <c r="F34" i="2"/>
  <c r="F32" i="2"/>
  <c r="F35" i="2"/>
  <c r="E15" i="2"/>
  <c r="E21" i="2"/>
  <c r="E32" i="2"/>
  <c r="E35" i="2"/>
  <c r="D32" i="2"/>
  <c r="D35" i="2"/>
  <c r="G5" i="2"/>
  <c r="G6" i="2"/>
  <c r="G7" i="2"/>
  <c r="G8" i="2"/>
  <c r="G11" i="2"/>
  <c r="F5" i="2"/>
  <c r="F6" i="2"/>
  <c r="F7" i="2"/>
  <c r="F8" i="2"/>
  <c r="F11" i="2"/>
  <c r="E11" i="2"/>
  <c r="D11" i="2"/>
  <c r="C40" i="1"/>
  <c r="C93" i="1"/>
  <c r="C98" i="1"/>
</calcChain>
</file>

<file path=xl/sharedStrings.xml><?xml version="1.0" encoding="utf-8"?>
<sst xmlns="http://schemas.openxmlformats.org/spreadsheetml/2006/main" count="446" uniqueCount="180">
  <si>
    <t>Clave presupuestal</t>
  </si>
  <si>
    <t>Concepto</t>
  </si>
  <si>
    <t>Valor total estimado (pesos)</t>
  </si>
  <si>
    <t>Valor estimado de compras MIpyMes (pesos)</t>
  </si>
  <si>
    <t>Cantidad</t>
  </si>
  <si>
    <t>Unidad de medida</t>
  </si>
  <si>
    <t>Carácter del procedimiento de contratacion (Nacional, Internacional)</t>
  </si>
  <si>
    <t>Porcentaje de presupuesto (a ejercer por trimestre)</t>
  </si>
  <si>
    <t>Fecha</t>
  </si>
  <si>
    <t>Plurianualidad</t>
  </si>
  <si>
    <t>Ejercicios fiscales que abarca la plurianualidad</t>
  </si>
  <si>
    <t>Valor total plurianualidad (pesos)</t>
  </si>
  <si>
    <t>Tipo de procedimiento (Licitación Pública Nacional, Invitación a Cuando Menos Tres o Adjudicación Directa)</t>
  </si>
  <si>
    <t>I</t>
  </si>
  <si>
    <t>II</t>
  </si>
  <si>
    <t>III</t>
  </si>
  <si>
    <t>IV</t>
  </si>
  <si>
    <t>NOMENCLATURA</t>
  </si>
  <si>
    <t>Carácter del procedimiento de contratacion</t>
  </si>
  <si>
    <t>N</t>
  </si>
  <si>
    <t>Nacional</t>
  </si>
  <si>
    <t>Internacional bajo TLC</t>
  </si>
  <si>
    <t>AD</t>
  </si>
  <si>
    <t>Adjudicación Directa</t>
  </si>
  <si>
    <t>I3P</t>
  </si>
  <si>
    <t>Invitacion a Cuando Menos Tres Personas</t>
  </si>
  <si>
    <t>LP</t>
  </si>
  <si>
    <t>Licitacion Publica</t>
  </si>
  <si>
    <t>*Nota: El presente Programa Anual esta sujeto a disponibilidad presupuestal por lo que el mismo podra ser modificado o cancelado sin responsabilidad para los Servidores Públicos de la (nombre de la dependencia).</t>
  </si>
  <si>
    <t>FUNDAMENTO JURÍDICO</t>
  </si>
  <si>
    <t>Ley de Adquisiciones, Arrendamientos y Servicios del Estado de Durango</t>
  </si>
  <si>
    <t>PROGRAMA ANUAL DE ADQUISICIONES, ARRENDAMIENTOS Y SERVICIOS (PAAAS)</t>
  </si>
  <si>
    <r>
      <rPr>
        <b/>
        <sz val="12"/>
        <color theme="1"/>
        <rFont val="Calibri"/>
        <family val="2"/>
        <scheme val="minor"/>
      </rPr>
      <t xml:space="preserve">ARTÍCULO 13.- </t>
    </r>
    <r>
      <rPr>
        <sz val="12"/>
        <color theme="1"/>
        <rFont val="Calibri"/>
        <family val="2"/>
        <scheme val="minor"/>
      </rPr>
      <t xml:space="preserve">Las Dependencias, Entidades y Ayuntamientos formularán su programa anual de adquisiciones, arrendamientos y servicios con sus respectivos presupuestos, los cuales deberán presentar a la Secretaría y a la Contraloría. Los organismos anteriormente señalados se abstendrán de realizar y modificar contratos al respecto, cuando no hubiese saldo disponible en la correspondiente partida presupuestal.
</t>
    </r>
    <r>
      <rPr>
        <b/>
        <sz val="12"/>
        <color theme="1"/>
        <rFont val="Calibri"/>
        <family val="2"/>
        <scheme val="minor"/>
      </rPr>
      <t xml:space="preserve">ARTÍCULO 14.- </t>
    </r>
    <r>
      <rPr>
        <sz val="12"/>
        <color theme="1"/>
        <rFont val="Calibri"/>
        <family val="2"/>
        <scheme val="minor"/>
      </rPr>
      <t xml:space="preserve">Las unidades compradoras de las dependencias y entidades de la Administración Pública Estatal y Municipal deberán estar integradas al </t>
    </r>
    <r>
      <rPr>
        <b/>
        <sz val="12"/>
        <color theme="1"/>
        <rFont val="Calibri"/>
        <family val="2"/>
        <scheme val="minor"/>
      </rPr>
      <t>sistema electrónico de compras gubernamentales</t>
    </r>
    <r>
      <rPr>
        <sz val="12"/>
        <color theme="1"/>
        <rFont val="Calibri"/>
        <family val="2"/>
        <scheme val="minor"/>
      </rPr>
      <t xml:space="preserve"> COMPRANET, y </t>
    </r>
    <r>
      <rPr>
        <b/>
        <sz val="12"/>
        <color theme="1"/>
        <rFont val="Calibri"/>
        <family val="2"/>
        <scheme val="minor"/>
      </rPr>
      <t>a más tardar el 31 de Enero</t>
    </r>
    <r>
      <rPr>
        <sz val="12"/>
        <color theme="1"/>
        <rFont val="Calibri"/>
        <family val="2"/>
        <scheme val="minor"/>
      </rPr>
      <t xml:space="preserve"> de cada año darán a conocer a los interesados sus programas anuales a que se refiere el artículo anterior, para que los proveedores puedan conocer esa información, salvo que exista causa justificada para no hacerlo en el término establecido. Dichos datos serán de carácter informativo sin compromiso de contratación y podrán ser modificados, suspendidos o cancelados, sin responsabilidad alguna para la dependencia o entidad de que se trate con excepción de aquella información que, de conformidad con las 9 disposiciones aplicables, sea de naturaleza reservada, en los términos establecidos en la Ley de Transparencia y Acceso a la Información Pública del Estado de Durango. En aquellos casos en que por razones técnicas no se pudiera establecer o instalar el </t>
    </r>
    <r>
      <rPr>
        <b/>
        <sz val="12"/>
        <color theme="1"/>
        <rFont val="Calibri"/>
        <family val="2"/>
        <scheme val="minor"/>
      </rPr>
      <t>sistema electrónico de compras gubernamentales</t>
    </r>
    <r>
      <rPr>
        <sz val="12"/>
        <color theme="1"/>
        <rFont val="Calibri"/>
        <family val="2"/>
        <scheme val="minor"/>
      </rPr>
      <t xml:space="preserve"> COMPRANET, deberán realizar una publicación de sus programas anuales, en alguno de los periódicos de mayor circulación, en la zona de que se trate y en la Capital del Estado.</t>
    </r>
  </si>
  <si>
    <t>TIPO DE PROCEDIMIENTOS</t>
  </si>
  <si>
    <t>Agregar firmas de los Servidores Publicos que elabora y aprueba (Titular y Area Administrativa)</t>
  </si>
  <si>
    <t>UNIVERSIDAD TECNOLÓGICA DE POANAS</t>
  </si>
  <si>
    <t>Papeleria y Articulos de Oficina</t>
  </si>
  <si>
    <t>Material estadístico y geográfico</t>
  </si>
  <si>
    <t>Materiales, útiles y equipos menores de tecnologías de la información y comunicaciones</t>
  </si>
  <si>
    <t>Recibos de Ingresos Impresos, Tripticos, Publicidad Impresa.</t>
  </si>
  <si>
    <t>Material de limpieza</t>
  </si>
  <si>
    <t>Materiales y útiles de enseñanza</t>
  </si>
  <si>
    <t>Productos Alimenticios para eventos, reuniones sociales y academicas.</t>
  </si>
  <si>
    <t>Cemento y productos de concreto</t>
  </si>
  <si>
    <t>Vidrio y productos de vidrio</t>
  </si>
  <si>
    <t>Material eléctrico y electrónico</t>
  </si>
  <si>
    <t>Artículos metálicos para la construcción</t>
  </si>
  <si>
    <t>Otros materiales y artículos de construcción y reparación</t>
  </si>
  <si>
    <t>Fertilizantes, pesticidas y otros agroquímicos</t>
  </si>
  <si>
    <t>Medicamentos, materiales y accesorios y suministros de laboratorio</t>
  </si>
  <si>
    <t>Materiales, accesorios y suministros de laboratorio</t>
  </si>
  <si>
    <t>Fibras sintéticas, hules, plásticos y derivados</t>
  </si>
  <si>
    <t>Otros productos químicos</t>
  </si>
  <si>
    <t>Combustibles (gasolina, aceites y disel).</t>
  </si>
  <si>
    <t>Vestuarios y Uniformes</t>
  </si>
  <si>
    <t>Prendas de Seguridad y Protección Personal</t>
  </si>
  <si>
    <t>Articulos deportivos</t>
  </si>
  <si>
    <t>Productos Textiles</t>
  </si>
  <si>
    <t>Herramientas Menores</t>
  </si>
  <si>
    <t>Refacciones y Accesorios menores para el Edificio</t>
  </si>
  <si>
    <t>Refacciones y Accesorios menores para el Equipo de Cómputo</t>
  </si>
  <si>
    <t>Refacciones y Accesorios menores de Equipo Instrumental de Laboratorio</t>
  </si>
  <si>
    <t>Refacciones y Accesorios menores de Equipo de Transporte</t>
  </si>
  <si>
    <t>Refacciones y Accesorios menores de Maquinaria y Otros Equipos</t>
  </si>
  <si>
    <t>TOTAL CAPITULO 2000</t>
  </si>
  <si>
    <t>Energía Electrica</t>
  </si>
  <si>
    <t>Telefonia Fija</t>
  </si>
  <si>
    <t>Servicio de Internet</t>
  </si>
  <si>
    <t>Servicio de Mensajeria y Paquetería</t>
  </si>
  <si>
    <t>Telefonia Celular</t>
  </si>
  <si>
    <t>Servicio Postal</t>
  </si>
  <si>
    <t>Arrendamiento de Edificios</t>
  </si>
  <si>
    <t>Renta de Mobiliario</t>
  </si>
  <si>
    <t>Renta de Equipo de Transporte</t>
  </si>
  <si>
    <t>Otros Arrendamientos</t>
  </si>
  <si>
    <t>Servicios de Auditoría Externa</t>
  </si>
  <si>
    <t>Servicio de Aplicación de Examen de Admisión Ceneval</t>
  </si>
  <si>
    <t>Servicio de Capacitación</t>
  </si>
  <si>
    <t>Renta de Copiadora</t>
  </si>
  <si>
    <t>Otros Servicios Profesionales</t>
  </si>
  <si>
    <t>Servicio de Vigilancia</t>
  </si>
  <si>
    <t>Servicios Profesionales</t>
  </si>
  <si>
    <t>Servicio de Expedición de Títulos</t>
  </si>
  <si>
    <t>Comisiones Bancarias</t>
  </si>
  <si>
    <t>Seguro de Bienes Patrimoniales</t>
  </si>
  <si>
    <t>Servicios de Instalación, Reparación y Mantenimiento y Conservación</t>
  </si>
  <si>
    <t>Mantenimiento del Equipo de Computo</t>
  </si>
  <si>
    <t>Instalación, reparación y mantenimiento de equipo e instrumental médico y de laboratorio</t>
  </si>
  <si>
    <t>Mantenimiento del Equipo de Transporte</t>
  </si>
  <si>
    <t>Instalación, reparación y mantenimiento de Maquinaría</t>
  </si>
  <si>
    <t>Servicio Integral de Limpieza</t>
  </si>
  <si>
    <t>Servicios de Jardinería y Fumigación</t>
  </si>
  <si>
    <t>Campaña de Difusión por radio y televisión</t>
  </si>
  <si>
    <t>Servicios de la industria fílmica, del sonido y del video</t>
  </si>
  <si>
    <t>Pasajes Aereos</t>
  </si>
  <si>
    <t>Pasajes Terrestres</t>
  </si>
  <si>
    <t>Viaticos en el país</t>
  </si>
  <si>
    <t>Servicios integrales de traslado y viáticos</t>
  </si>
  <si>
    <t>Gastos de ceremonial</t>
  </si>
  <si>
    <t>Organización de Eventos Academicos, Culturales y Deportivos, en marco de los festejos de aniversario, así como llevar a cabo la semana academica UNICAD, entre otros.</t>
  </si>
  <si>
    <t>Asistencia y Participación en Congresos y Convenciones</t>
  </si>
  <si>
    <t>Pago de Impuestos y Derechos Vehiculares</t>
  </si>
  <si>
    <t>Penas, Multas, Accesorios y Actualizaciones</t>
  </si>
  <si>
    <t>Otros Servicios generales diferentes a los arriba mencionados</t>
  </si>
  <si>
    <t>Total Capitulo 3000</t>
  </si>
  <si>
    <t>Equipo Médico y de laboratorio</t>
  </si>
  <si>
    <t>Equipo Instrumental, medico y de laboratorio</t>
  </si>
  <si>
    <t>Muebles, excepto de oficina y estantería</t>
  </si>
  <si>
    <t>Equipo de cómputo y de tecnologías de la información</t>
  </si>
  <si>
    <t>Equipo de comunicación y telecomunicación</t>
  </si>
  <si>
    <t>Software</t>
  </si>
  <si>
    <t>Total Capitulo 5000</t>
  </si>
  <si>
    <t>Cal, Yeso y Productos</t>
  </si>
  <si>
    <t xml:space="preserve">Madera y Productos </t>
  </si>
  <si>
    <t>Refacciones y accesorios menores</t>
  </si>
  <si>
    <t>Servicios Comisiones bancarias</t>
  </si>
  <si>
    <t>Gastos de Representación</t>
  </si>
  <si>
    <t>Camaras Fotograficas</t>
  </si>
  <si>
    <t>No</t>
  </si>
  <si>
    <t>No Aplica</t>
  </si>
  <si>
    <t>Utencilios para el servicio</t>
  </si>
  <si>
    <t>bulto/litro</t>
  </si>
  <si>
    <t>litros</t>
  </si>
  <si>
    <t>pieza</t>
  </si>
  <si>
    <t>servicio</t>
  </si>
  <si>
    <t>pasajes</t>
  </si>
  <si>
    <t>cuotas</t>
  </si>
  <si>
    <t>GRAN TOTAL</t>
  </si>
  <si>
    <t>Maquinaria, Otros Equipos y Herramientas</t>
  </si>
  <si>
    <t>Vehículos y Equipo de Transporte</t>
  </si>
  <si>
    <t>Refacciones y accesorios</t>
  </si>
  <si>
    <t>lote</t>
  </si>
  <si>
    <t>blocks</t>
  </si>
  <si>
    <t>bultos</t>
  </si>
  <si>
    <t>vidrio</t>
  </si>
  <si>
    <t>lotes</t>
  </si>
  <si>
    <t>PARA EL EJERCICIO FISCAL 2023</t>
  </si>
  <si>
    <t>PROGRAMA OPERATIVO ANUAL 2023</t>
  </si>
  <si>
    <t>INGRESOS</t>
  </si>
  <si>
    <t>Fuente de Financiamiento</t>
  </si>
  <si>
    <t>Presupuesto Autorizado</t>
  </si>
  <si>
    <t>Modificaciones</t>
  </si>
  <si>
    <t>Presupuesto Modificado</t>
  </si>
  <si>
    <t>Ingreso Devengado</t>
  </si>
  <si>
    <t>INGRESO FEDERAL</t>
  </si>
  <si>
    <t>INGRESO ESTATAL</t>
  </si>
  <si>
    <t>INGRESOS PROPIOS</t>
  </si>
  <si>
    <t>REMANENTES 2022</t>
  </si>
  <si>
    <t>PROFEXCE 2020</t>
  </si>
  <si>
    <t>Total Ingreso</t>
  </si>
  <si>
    <t>EGRESOS</t>
  </si>
  <si>
    <t>FUENTE DE FINANCIAMIENTO</t>
  </si>
  <si>
    <t>Capitulo</t>
  </si>
  <si>
    <t>Presupuesto Devengado</t>
  </si>
  <si>
    <t>FEDERAL</t>
  </si>
  <si>
    <t>CAPITULO 1000 SERVICIOS PERSONALES</t>
  </si>
  <si>
    <t>CAPITULO 2000 MATERIALES Y SUMINISTROS</t>
  </si>
  <si>
    <t>CAPITULO 3000 SERVICIOS GENERALES</t>
  </si>
  <si>
    <t>CAPITULO 5000 BIENES MUEBLES E INMUEBLES</t>
  </si>
  <si>
    <t>ESTATAL</t>
  </si>
  <si>
    <t xml:space="preserve">REMANTES </t>
  </si>
  <si>
    <t>SUBSIDIO ESTATAL 2022</t>
  </si>
  <si>
    <t>Total Egreso</t>
  </si>
  <si>
    <t>PRESUPUESTO DE INGRESOS 2023</t>
  </si>
  <si>
    <t>PRESUPUESTO</t>
  </si>
  <si>
    <t>IMPORTE</t>
  </si>
  <si>
    <t>TRANSFERENCIAS, ASIGNACIONES, SUBSIDIOS Y OTRAS AYUDAS:</t>
  </si>
  <si>
    <t>POR SUBSIDIO DEL GOBIERNO FEDERAL</t>
  </si>
  <si>
    <t>POR SUBSIDIO DEL GOBIERNO DEL ESTADO</t>
  </si>
  <si>
    <t>INGRESOS POR VENTA DE BIENES Y SERVICIOS</t>
  </si>
  <si>
    <t>TOTAL</t>
  </si>
  <si>
    <t xml:space="preserve">PRESUPUESTO DE EGRESOS 2023
</t>
  </si>
  <si>
    <t>CAPITULO</t>
  </si>
  <si>
    <t>SERVICIOS PERSONALES</t>
  </si>
  <si>
    <t>MATERIALES Y SUMINISTROS</t>
  </si>
  <si>
    <t>SERVICIOS GENERALES</t>
  </si>
  <si>
    <t>MOBILIARIO Y EQUIPO</t>
  </si>
  <si>
    <t>Arrendamiento de Activos Intangibles</t>
  </si>
  <si>
    <t>Materiales Complementarios</t>
  </si>
  <si>
    <t>equipo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</si>
</sst>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 _€_-;\-* #,##0.00\ _€_-;_-* &quot;-&quot;??\ _€_-;_-@_-"/>
  </numFmts>
  <fonts count="23"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b/>
      <sz val="16"/>
      <name val="Calibri"/>
      <family val="2"/>
      <scheme val="minor"/>
    </font>
    <font>
      <b/>
      <sz val="16"/>
      <color rgb="FFFF0000"/>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0"/>
      <color theme="1"/>
      <name val="Calibri"/>
      <family val="2"/>
      <scheme val="minor"/>
    </font>
    <font>
      <b/>
      <sz val="9"/>
      <color theme="1"/>
      <name val="Calibri"/>
      <family val="2"/>
      <scheme val="minor"/>
    </font>
    <font>
      <sz val="11"/>
      <color theme="0"/>
      <name val="Calibri"/>
      <family val="2"/>
      <scheme val="minor"/>
    </font>
    <font>
      <b/>
      <i/>
      <sz val="11"/>
      <color theme="1"/>
      <name val="Calibri"/>
      <family val="2"/>
      <scheme val="minor"/>
    </font>
    <font>
      <sz val="11"/>
      <color indexed="8"/>
      <name val="Calibri"/>
    </font>
    <font>
      <sz val="10.5"/>
      <color theme="1"/>
      <name val="Calibri"/>
      <scheme val="minor"/>
    </font>
    <font>
      <sz val="10"/>
      <color theme="1"/>
      <name val="Calibri"/>
      <family val="2"/>
      <scheme val="minor"/>
    </font>
    <font>
      <b/>
      <sz val="18"/>
      <color theme="1"/>
      <name val="Calibri"/>
      <family val="2"/>
      <scheme val="minor"/>
    </font>
    <font>
      <b/>
      <sz val="14"/>
      <color theme="1"/>
      <name val="Calibri"/>
      <family val="2"/>
      <scheme val="minor"/>
    </font>
    <font>
      <u/>
      <sz val="11"/>
      <color theme="10"/>
      <name val="Calibri"/>
      <family val="2"/>
    </font>
    <font>
      <sz val="10"/>
      <name val="Arial"/>
      <family val="2"/>
    </font>
  </fonts>
  <fills count="8">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00B050"/>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double">
        <color auto="1"/>
      </bottom>
      <diagonal/>
    </border>
    <border>
      <left style="double">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double">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double">
        <color auto="1"/>
      </right>
      <top/>
      <bottom/>
      <diagonal/>
    </border>
    <border>
      <left style="double">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double">
        <color auto="1"/>
      </right>
      <top/>
      <bottom/>
      <diagonal/>
    </border>
    <border>
      <left style="double">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double">
        <color auto="1"/>
      </right>
      <top/>
      <bottom style="double">
        <color auto="1"/>
      </bottom>
      <diagonal/>
    </border>
    <border>
      <left/>
      <right/>
      <top/>
      <bottom style="double">
        <color auto="1"/>
      </bottom>
      <diagonal/>
    </border>
    <border>
      <left style="double">
        <color auto="1"/>
      </left>
      <right style="thin">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9">
    <xf numFmtId="0" fontId="0"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6" fillId="0" borderId="0" applyNumberFormat="0" applyFill="0" applyBorder="0" applyProtection="0"/>
    <xf numFmtId="44" fontId="16" fillId="0" borderId="0" applyFont="0" applyFill="0" applyBorder="0" applyAlignment="0" applyProtection="0"/>
    <xf numFmtId="0" fontId="21" fillId="0" borderId="0" applyNumberFormat="0" applyFill="0" applyBorder="0" applyAlignment="0" applyProtection="0">
      <alignment vertical="top"/>
      <protection locked="0"/>
    </xf>
    <xf numFmtId="43" fontId="22"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2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22" fillId="0" borderId="0" applyFont="0" applyFill="0" applyBorder="0" applyAlignment="0" applyProtection="0"/>
  </cellStyleXfs>
  <cellXfs count="176">
    <xf numFmtId="0" fontId="0" fillId="0" borderId="0" xfId="0"/>
    <xf numFmtId="0" fontId="4" fillId="2" borderId="15" xfId="0" applyFont="1" applyFill="1" applyBorder="1" applyAlignment="1">
      <alignment horizontal="center" vertical="center" wrapText="1"/>
    </xf>
    <xf numFmtId="0" fontId="0" fillId="3" borderId="17" xfId="0" applyFill="1" applyBorder="1" applyAlignment="1">
      <alignment horizontal="center" vertical="center"/>
    </xf>
    <xf numFmtId="9" fontId="0" fillId="3" borderId="18" xfId="1" applyFont="1"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9" fontId="0" fillId="3" borderId="21" xfId="1" applyFont="1"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9" fontId="0" fillId="3" borderId="24" xfId="1" applyFont="1"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43" fontId="0" fillId="3" borderId="17" xfId="0" applyNumberFormat="1" applyFill="1" applyBorder="1" applyAlignment="1">
      <alignment horizontal="center" vertical="center"/>
    </xf>
    <xf numFmtId="4" fontId="0" fillId="3" borderId="17" xfId="0" applyNumberFormat="1" applyFill="1" applyBorder="1" applyAlignment="1">
      <alignment horizontal="center" vertical="center"/>
    </xf>
    <xf numFmtId="0" fontId="4" fillId="3" borderId="17" xfId="0" applyFont="1" applyFill="1" applyBorder="1" applyAlignment="1">
      <alignment horizontal="center" vertical="center"/>
    </xf>
    <xf numFmtId="0" fontId="4" fillId="3" borderId="17" xfId="0" applyFont="1" applyFill="1" applyBorder="1" applyAlignment="1">
      <alignment horizontal="left" vertical="center" wrapText="1"/>
    </xf>
    <xf numFmtId="4" fontId="4" fillId="3" borderId="17" xfId="0" applyNumberFormat="1" applyFont="1" applyFill="1" applyBorder="1" applyAlignment="1">
      <alignment horizontal="center" vertical="center"/>
    </xf>
    <xf numFmtId="9" fontId="4" fillId="3" borderId="18" xfId="1"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0" xfId="0" applyFont="1"/>
    <xf numFmtId="43" fontId="4" fillId="3" borderId="17" xfId="0" applyNumberFormat="1" applyFont="1" applyFill="1" applyBorder="1" applyAlignment="1">
      <alignment horizontal="center" vertical="center"/>
    </xf>
    <xf numFmtId="0" fontId="4" fillId="0" borderId="0" xfId="0" applyFont="1" applyAlignment="1">
      <alignment horizontal="center"/>
    </xf>
    <xf numFmtId="4" fontId="12" fillId="3" borderId="17" xfId="0" applyNumberFormat="1" applyFont="1" applyFill="1" applyBorder="1" applyAlignment="1">
      <alignment horizontal="center" vertical="center"/>
    </xf>
    <xf numFmtId="4" fontId="13" fillId="3" borderId="17" xfId="0" applyNumberFormat="1" applyFont="1" applyFill="1" applyBorder="1" applyAlignment="1">
      <alignment horizontal="center" vertical="center"/>
    </xf>
    <xf numFmtId="43" fontId="0" fillId="3" borderId="17" xfId="2" applyFont="1" applyFill="1" applyBorder="1" applyAlignment="1">
      <alignment horizontal="left" vertical="center" wrapText="1"/>
    </xf>
    <xf numFmtId="43" fontId="9" fillId="0" borderId="32" xfId="0" applyNumberFormat="1" applyFont="1" applyBorder="1"/>
    <xf numFmtId="0" fontId="0" fillId="0" borderId="21" xfId="0" applyBorder="1" applyAlignment="1">
      <alignment horizontal="center" vertical="center"/>
    </xf>
    <xf numFmtId="0" fontId="4" fillId="6" borderId="34" xfId="0" applyFont="1" applyFill="1" applyBorder="1" applyAlignment="1">
      <alignment horizontal="center" vertical="center" wrapText="1"/>
    </xf>
    <xf numFmtId="0" fontId="4" fillId="6" borderId="35" xfId="0" applyFont="1" applyFill="1" applyBorder="1" applyAlignment="1">
      <alignment horizontal="center" vertical="center"/>
    </xf>
    <xf numFmtId="0" fontId="4" fillId="6" borderId="36" xfId="0" applyFont="1" applyFill="1" applyBorder="1" applyAlignment="1">
      <alignment horizontal="center" vertical="center" wrapText="1"/>
    </xf>
    <xf numFmtId="0" fontId="0" fillId="0" borderId="0" xfId="0" applyBorder="1"/>
    <xf numFmtId="4" fontId="0" fillId="0" borderId="39" xfId="0" applyNumberFormat="1" applyBorder="1"/>
    <xf numFmtId="4" fontId="0" fillId="0" borderId="40" xfId="0" applyNumberFormat="1" applyBorder="1"/>
    <xf numFmtId="4" fontId="0" fillId="0" borderId="43" xfId="0" applyNumberFormat="1" applyBorder="1"/>
    <xf numFmtId="4" fontId="0" fillId="0" borderId="43" xfId="4" applyNumberFormat="1" applyFont="1" applyFill="1" applyBorder="1" applyAlignment="1">
      <alignment vertical="center"/>
    </xf>
    <xf numFmtId="4" fontId="17" fillId="0" borderId="43" xfId="5" applyNumberFormat="1" applyFont="1" applyBorder="1"/>
    <xf numFmtId="4" fontId="0" fillId="0" borderId="0" xfId="0" applyNumberFormat="1"/>
    <xf numFmtId="0" fontId="4" fillId="0" borderId="41" xfId="0" applyFont="1" applyBorder="1" applyAlignment="1">
      <alignment horizontal="left"/>
    </xf>
    <xf numFmtId="0" fontId="4" fillId="0" borderId="42" xfId="0" applyFont="1" applyBorder="1" applyAlignment="1">
      <alignment horizontal="left"/>
    </xf>
    <xf numFmtId="4" fontId="17" fillId="0" borderId="44" xfId="5" applyNumberFormat="1" applyFont="1" applyBorder="1"/>
    <xf numFmtId="4" fontId="0" fillId="0" borderId="44" xfId="0" applyNumberFormat="1" applyBorder="1"/>
    <xf numFmtId="4" fontId="0" fillId="0" borderId="45" xfId="0" applyNumberFormat="1" applyBorder="1"/>
    <xf numFmtId="0" fontId="0" fillId="0" borderId="41" xfId="0" applyBorder="1" applyAlignment="1">
      <alignment horizontal="left"/>
    </xf>
    <xf numFmtId="0" fontId="0" fillId="0" borderId="42"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4" fontId="17" fillId="0" borderId="48" xfId="5" applyNumberFormat="1" applyFont="1" applyBorder="1"/>
    <xf numFmtId="4" fontId="0" fillId="0" borderId="49" xfId="0" applyNumberFormat="1" applyBorder="1"/>
    <xf numFmtId="4" fontId="0" fillId="0" borderId="50" xfId="0" applyNumberFormat="1" applyBorder="1"/>
    <xf numFmtId="0" fontId="4" fillId="0" borderId="0" xfId="0" applyFont="1" applyBorder="1"/>
    <xf numFmtId="4" fontId="4" fillId="0" borderId="51" xfId="0" applyNumberFormat="1" applyFont="1" applyBorder="1"/>
    <xf numFmtId="0" fontId="0" fillId="0" borderId="0" xfId="0" applyFont="1"/>
    <xf numFmtId="0" fontId="4" fillId="6" borderId="52"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4" xfId="0" applyFont="1" applyFill="1" applyBorder="1" applyAlignment="1">
      <alignment horizontal="center" vertical="center"/>
    </xf>
    <xf numFmtId="0" fontId="4" fillId="6" borderId="55" xfId="0" applyFont="1" applyFill="1" applyBorder="1" applyAlignment="1">
      <alignment horizontal="center" vertical="center" wrapText="1"/>
    </xf>
    <xf numFmtId="0" fontId="0" fillId="0" borderId="41" xfId="0" applyBorder="1"/>
    <xf numFmtId="0" fontId="4" fillId="0" borderId="56" xfId="0" applyFont="1" applyFill="1" applyBorder="1" applyAlignment="1">
      <alignment horizontal="left" vertical="center"/>
    </xf>
    <xf numFmtId="4" fontId="4" fillId="0" borderId="56" xfId="3" applyNumberFormat="1" applyFont="1" applyFill="1" applyBorder="1" applyAlignment="1">
      <alignment vertical="center"/>
    </xf>
    <xf numFmtId="4" fontId="4" fillId="0" borderId="0" xfId="3" applyNumberFormat="1" applyFont="1" applyFill="1" applyBorder="1" applyAlignment="1">
      <alignment vertical="center"/>
    </xf>
    <xf numFmtId="4" fontId="0" fillId="0" borderId="0" xfId="0" applyNumberFormat="1" applyBorder="1"/>
    <xf numFmtId="0" fontId="0" fillId="0" borderId="0" xfId="0" applyFill="1" applyBorder="1"/>
    <xf numFmtId="0" fontId="18" fillId="0" borderId="56" xfId="0" applyFont="1" applyFill="1" applyBorder="1" applyAlignment="1">
      <alignment horizontal="left" vertical="center" wrapText="1"/>
    </xf>
    <xf numFmtId="4" fontId="0" fillId="0" borderId="56" xfId="3" applyNumberFormat="1" applyFont="1" applyFill="1" applyBorder="1" applyAlignment="1">
      <alignment vertical="center"/>
    </xf>
    <xf numFmtId="4" fontId="0" fillId="0" borderId="0" xfId="0" applyNumberFormat="1" applyFill="1" applyBorder="1" applyAlignment="1">
      <alignment vertical="center"/>
    </xf>
    <xf numFmtId="4" fontId="0" fillId="0" borderId="56" xfId="0" applyNumberFormat="1" applyFill="1" applyBorder="1" applyAlignment="1"/>
    <xf numFmtId="0" fontId="0" fillId="0" borderId="56" xfId="0" applyFill="1" applyBorder="1" applyAlignment="1">
      <alignment horizontal="center" vertical="center"/>
    </xf>
    <xf numFmtId="0" fontId="4" fillId="0" borderId="56" xfId="0" applyFont="1" applyFill="1" applyBorder="1" applyAlignment="1">
      <alignment horizontal="center" vertical="center"/>
    </xf>
    <xf numFmtId="4" fontId="3" fillId="0" borderId="56" xfId="3" applyNumberFormat="1" applyFont="1" applyFill="1" applyBorder="1" applyAlignment="1">
      <alignment vertical="center"/>
    </xf>
    <xf numFmtId="0" fontId="4" fillId="0" borderId="56"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6" xfId="0" applyFill="1" applyBorder="1" applyAlignment="1">
      <alignment vertical="center" wrapText="1"/>
    </xf>
    <xf numFmtId="0" fontId="4" fillId="0" borderId="56" xfId="0" applyFont="1" applyBorder="1" applyAlignment="1">
      <alignment horizontal="center"/>
    </xf>
    <xf numFmtId="0" fontId="0" fillId="0" borderId="0" xfId="0" applyFill="1" applyBorder="1" applyAlignment="1">
      <alignment horizontal="center" vertical="center"/>
    </xf>
    <xf numFmtId="4" fontId="0" fillId="0" borderId="0" xfId="3" applyNumberFormat="1" applyFont="1" applyFill="1" applyBorder="1" applyAlignment="1">
      <alignment vertical="center"/>
    </xf>
    <xf numFmtId="0" fontId="14" fillId="0" borderId="0" xfId="0" applyFont="1" applyBorder="1"/>
    <xf numFmtId="4" fontId="14" fillId="0" borderId="0" xfId="0" applyNumberFormat="1" applyFont="1" applyBorder="1"/>
    <xf numFmtId="0" fontId="14" fillId="0" borderId="0" xfId="0" applyFont="1" applyFill="1" applyBorder="1"/>
    <xf numFmtId="0" fontId="15" fillId="0" borderId="0" xfId="0" applyFont="1" applyFill="1" applyBorder="1"/>
    <xf numFmtId="44" fontId="0" fillId="0" borderId="0" xfId="3" applyFont="1" applyFill="1" applyBorder="1" applyAlignment="1">
      <alignment horizontal="center" vertical="center"/>
    </xf>
    <xf numFmtId="44" fontId="0" fillId="0" borderId="0" xfId="3" applyFont="1" applyFill="1" applyBorder="1"/>
    <xf numFmtId="0" fontId="0" fillId="0" borderId="0" xfId="0" applyAlignment="1">
      <alignment vertical="center"/>
    </xf>
    <xf numFmtId="43" fontId="0" fillId="0" borderId="0" xfId="2" applyFont="1"/>
    <xf numFmtId="0" fontId="4" fillId="7" borderId="21" xfId="0" applyFont="1" applyFill="1" applyBorder="1" applyAlignment="1">
      <alignment horizontal="center" vertical="center"/>
    </xf>
    <xf numFmtId="43" fontId="0" fillId="0" borderId="21" xfId="2" applyFont="1" applyBorder="1" applyAlignment="1">
      <alignment vertical="center"/>
    </xf>
    <xf numFmtId="43" fontId="0" fillId="0" borderId="0" xfId="0" applyNumberFormat="1"/>
    <xf numFmtId="43" fontId="0" fillId="0" borderId="0" xfId="2" applyFont="1" applyFill="1" applyBorder="1" applyAlignment="1">
      <alignment vertical="center"/>
    </xf>
    <xf numFmtId="0" fontId="0" fillId="0" borderId="57" xfId="0" applyBorder="1" applyAlignment="1">
      <alignment horizontal="center" vertical="center"/>
    </xf>
    <xf numFmtId="43" fontId="4" fillId="0" borderId="21" xfId="2" applyFont="1" applyBorder="1" applyAlignment="1">
      <alignment vertical="center"/>
    </xf>
    <xf numFmtId="43" fontId="0" fillId="0" borderId="0" xfId="0" applyNumberFormat="1" applyAlignment="1">
      <alignment vertical="center"/>
    </xf>
    <xf numFmtId="0" fontId="10"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14" fillId="5"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wrapText="1"/>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4" fillId="0" borderId="41" xfId="0" applyFont="1" applyBorder="1" applyAlignment="1">
      <alignment horizontal="left"/>
    </xf>
    <xf numFmtId="0" fontId="4" fillId="0" borderId="42" xfId="0" applyFont="1" applyBorder="1" applyAlignment="1">
      <alignment horizontal="left"/>
    </xf>
    <xf numFmtId="0" fontId="6" fillId="0" borderId="0" xfId="0" applyFont="1" applyAlignment="1">
      <alignment horizontal="center"/>
    </xf>
    <xf numFmtId="0" fontId="15" fillId="0" borderId="0" xfId="0" applyFont="1" applyAlignment="1">
      <alignment horizontal="center"/>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0" borderId="37" xfId="0" applyFont="1" applyBorder="1" applyAlignment="1">
      <alignment horizontal="left"/>
    </xf>
    <xf numFmtId="0" fontId="4" fillId="0" borderId="38" xfId="0" applyFont="1" applyBorder="1" applyAlignment="1">
      <alignment horizontal="left"/>
    </xf>
    <xf numFmtId="0" fontId="4" fillId="0" borderId="56" xfId="0" applyFont="1" applyFill="1" applyBorder="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43" fontId="4" fillId="7" borderId="21" xfId="2" applyFont="1" applyFill="1" applyBorder="1" applyAlignment="1">
      <alignment horizontal="center" vertical="center"/>
    </xf>
    <xf numFmtId="0" fontId="4" fillId="7" borderId="21" xfId="0" applyFont="1" applyFill="1" applyBorder="1" applyAlignment="1">
      <alignment horizontal="center" vertical="center" wrapText="1"/>
    </xf>
    <xf numFmtId="43" fontId="0" fillId="0" borderId="57" xfId="2" applyFont="1" applyBorder="1" applyAlignment="1">
      <alignment vertical="center"/>
    </xf>
    <xf numFmtId="43" fontId="0" fillId="0" borderId="58" xfId="2" applyFont="1" applyBorder="1" applyAlignment="1">
      <alignment vertical="center"/>
    </xf>
    <xf numFmtId="43" fontId="0" fillId="0" borderId="59" xfId="2" applyFont="1" applyBorder="1" applyAlignment="1">
      <alignment vertical="center"/>
    </xf>
    <xf numFmtId="43" fontId="2" fillId="0" borderId="21" xfId="2" applyFont="1" applyBorder="1" applyAlignment="1">
      <alignment horizontal="center" vertical="center"/>
    </xf>
    <xf numFmtId="43" fontId="4" fillId="0" borderId="21" xfId="2" applyFont="1" applyBorder="1" applyAlignment="1">
      <alignment horizontal="center" vertical="center"/>
    </xf>
    <xf numFmtId="43" fontId="9" fillId="0" borderId="21" xfId="2" applyFont="1" applyBorder="1" applyAlignment="1">
      <alignment horizontal="center" vertical="center"/>
    </xf>
    <xf numFmtId="0" fontId="20" fillId="0" borderId="0" xfId="0" applyFont="1" applyAlignment="1">
      <alignment horizontal="center" wrapText="1"/>
    </xf>
    <xf numFmtId="0" fontId="4" fillId="0" borderId="21" xfId="0" applyFont="1" applyBorder="1" applyAlignment="1">
      <alignment horizontal="center" vertical="center"/>
    </xf>
    <xf numFmtId="43" fontId="0" fillId="0" borderId="21" xfId="2" applyFont="1" applyBorder="1" applyAlignment="1">
      <alignment horizontal="left" vertical="center"/>
    </xf>
  </cellXfs>
  <cellStyles count="19">
    <cellStyle name="Hipervínculo 2" xfId="7"/>
    <cellStyle name="Millares" xfId="2" builtinId="3"/>
    <cellStyle name="Millares 2" xfId="8"/>
    <cellStyle name="Millares 3" xfId="9"/>
    <cellStyle name="Moneda" xfId="3" builtinId="4"/>
    <cellStyle name="Moneda 2" xfId="4"/>
    <cellStyle name="Moneda 3" xfId="6"/>
    <cellStyle name="Moneda 4" xfId="10"/>
    <cellStyle name="Normal" xfId="0" builtinId="0"/>
    <cellStyle name="Normal 2" xfId="5"/>
    <cellStyle name="Normal 2 2" xfId="11"/>
    <cellStyle name="Normal 3" xfId="12"/>
    <cellStyle name="Normal 3 2" xfId="13"/>
    <cellStyle name="Normal 4" xfId="14"/>
    <cellStyle name="Normal 5" xfId="15"/>
    <cellStyle name="Normal 6" xfId="16"/>
    <cellStyle name="Porcentaje" xfId="1" builtinId="5"/>
    <cellStyle name="Porcentual 2" xfId="17"/>
    <cellStyle name="Porcentual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8.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externalLink" Target="externalLinks/externalLink5.xml"/><Relationship Id="rId9" Type="http://schemas.openxmlformats.org/officeDocument/2006/relationships/externalLink" Target="externalLinks/externalLink6.xml"/><Relationship Id="rId10"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215899</xdr:colOff>
      <xdr:row>1</xdr:row>
      <xdr:rowOff>106901</xdr:rowOff>
    </xdr:from>
    <xdr:to>
      <xdr:col>1</xdr:col>
      <xdr:colOff>590406</xdr:colOff>
      <xdr:row>4</xdr:row>
      <xdr:rowOff>76200</xdr:rowOff>
    </xdr:to>
    <xdr:pic>
      <xdr:nvPicPr>
        <xdr:cNvPr id="2" name="1 Imagen" descr="G:\UNIVERSIDAD\1 CUATRIMESTRE\UTP Logos\LOGO UTP OFI.png"/>
        <xdr:cNvPicPr>
          <a:picLocks noChangeAspect="1" noChangeArrowheads="1"/>
        </xdr:cNvPicPr>
      </xdr:nvPicPr>
      <xdr:blipFill>
        <a:blip xmlns:r="http://schemas.openxmlformats.org/officeDocument/2006/relationships" r:embed="rId1" cstate="print"/>
        <a:srcRect/>
        <a:stretch>
          <a:fillRect/>
        </a:stretch>
      </xdr:blipFill>
      <xdr:spPr bwMode="auto">
        <a:xfrm>
          <a:off x="215899" y="297401"/>
          <a:ext cx="1200007" cy="6804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Documents/Nueva\c\WINDOWS\Escritorio\dictamenes%202004\dictamencadusa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cy/Documents/Default\c\Mis%20documentos\AUDITOR&#205;AS%202001\PRELIMINARES\PR-2%20C&#233;dula%20Estudio%20Gener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ancy/Documents/Default\c\Mis%20documentos\AUDITOR&#205;AS%202002\Cadusa\Depreciacion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ancy/Documents/Default\c\Mis%20documentos\Diana\NOMI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ancy/Documents/Aopen\c\Mis%20documentos\Auditorias%202000\Gorica\gode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ancy/Documents/Nueva\c\Mis%20documentos\Auditorias%202000\Gorica\Dep&#180;n%20%202000%20nuev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ancy/Documents/Nueva\c\WINDOWS\Escritorio\dictamenes%202004\dictamencasitodo20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ncy/Documents/Nueva\c\WINDOWS\Escritorio\dictamenes%20%202003\dictamengorica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édul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ina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200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26"/>
  <sheetViews>
    <sheetView tabSelected="1" zoomScale="130" zoomScaleNormal="130" zoomScalePageLayoutView="130" workbookViewId="0">
      <pane xSplit="2" ySplit="5" topLeftCell="C6" activePane="bottomRight" state="frozen"/>
      <selection pane="topRight" activeCell="C1" sqref="C1"/>
      <selection pane="bottomLeft" activeCell="A6" sqref="A6"/>
      <selection pane="bottomRight" activeCell="A88" sqref="A88"/>
    </sheetView>
  </sheetViews>
  <sheetFormatPr baseColWidth="10" defaultRowHeight="15" x14ac:dyDescent="0.2"/>
  <cols>
    <col min="1" max="1" width="18" bestFit="1" customWidth="1"/>
    <col min="2" max="2" width="56.5" customWidth="1"/>
    <col min="3" max="3" width="18.33203125" bestFit="1" customWidth="1"/>
    <col min="4" max="4" width="24.5" bestFit="1" customWidth="1"/>
    <col min="5" max="5" width="10.5" bestFit="1" customWidth="1"/>
    <col min="6" max="6" width="10.1640625" bestFit="1" customWidth="1"/>
    <col min="7" max="7" width="21.5" customWidth="1"/>
    <col min="8" max="11" width="6.33203125" customWidth="1"/>
    <col min="12" max="12" width="10" bestFit="1" customWidth="1"/>
    <col min="13" max="13" width="13.83203125" bestFit="1" customWidth="1"/>
    <col min="14" max="14" width="19" customWidth="1"/>
    <col min="15" max="15" width="14.5" customWidth="1"/>
    <col min="16" max="16" width="29" customWidth="1"/>
  </cols>
  <sheetData>
    <row r="1" spans="1:16" ht="21" x14ac:dyDescent="0.25">
      <c r="A1" s="107" t="s">
        <v>31</v>
      </c>
      <c r="B1" s="108"/>
      <c r="C1" s="108"/>
      <c r="D1" s="108"/>
      <c r="E1" s="108"/>
      <c r="F1" s="108"/>
      <c r="G1" s="108"/>
      <c r="H1" s="108"/>
      <c r="I1" s="108"/>
      <c r="J1" s="108"/>
      <c r="K1" s="108"/>
      <c r="L1" s="108"/>
      <c r="M1" s="108"/>
      <c r="N1" s="108"/>
      <c r="O1" s="108"/>
      <c r="P1" s="109"/>
    </row>
    <row r="2" spans="1:16" ht="21" x14ac:dyDescent="0.25">
      <c r="A2" s="110" t="s">
        <v>136</v>
      </c>
      <c r="B2" s="111"/>
      <c r="C2" s="111"/>
      <c r="D2" s="111"/>
      <c r="E2" s="111"/>
      <c r="F2" s="111"/>
      <c r="G2" s="111"/>
      <c r="H2" s="111"/>
      <c r="I2" s="111"/>
      <c r="J2" s="111"/>
      <c r="K2" s="111"/>
      <c r="L2" s="111"/>
      <c r="M2" s="111"/>
      <c r="N2" s="111"/>
      <c r="O2" s="111"/>
      <c r="P2" s="112"/>
    </row>
    <row r="3" spans="1:16" ht="22" thickBot="1" x14ac:dyDescent="0.3">
      <c r="A3" s="113" t="s">
        <v>35</v>
      </c>
      <c r="B3" s="114"/>
      <c r="C3" s="114"/>
      <c r="D3" s="114"/>
      <c r="E3" s="114"/>
      <c r="F3" s="114"/>
      <c r="G3" s="114"/>
      <c r="H3" s="114"/>
      <c r="I3" s="114"/>
      <c r="J3" s="114"/>
      <c r="K3" s="114"/>
      <c r="L3" s="114"/>
      <c r="M3" s="114"/>
      <c r="N3" s="114"/>
      <c r="O3" s="114"/>
      <c r="P3" s="115"/>
    </row>
    <row r="4" spans="1:16" ht="46.5" customHeight="1" thickBot="1" x14ac:dyDescent="0.25">
      <c r="A4" s="116" t="s">
        <v>0</v>
      </c>
      <c r="B4" s="116" t="s">
        <v>1</v>
      </c>
      <c r="C4" s="116" t="s">
        <v>2</v>
      </c>
      <c r="D4" s="116" t="s">
        <v>3</v>
      </c>
      <c r="E4" s="116" t="s">
        <v>4</v>
      </c>
      <c r="F4" s="116" t="s">
        <v>5</v>
      </c>
      <c r="G4" s="116" t="s">
        <v>6</v>
      </c>
      <c r="H4" s="118" t="s">
        <v>7</v>
      </c>
      <c r="I4" s="119"/>
      <c r="J4" s="119"/>
      <c r="K4" s="120"/>
      <c r="L4" s="105" t="s">
        <v>8</v>
      </c>
      <c r="M4" s="105" t="s">
        <v>9</v>
      </c>
      <c r="N4" s="105" t="s">
        <v>10</v>
      </c>
      <c r="O4" s="105" t="s">
        <v>11</v>
      </c>
      <c r="P4" s="105" t="s">
        <v>12</v>
      </c>
    </row>
    <row r="5" spans="1:16" ht="46.5" customHeight="1" thickBot="1" x14ac:dyDescent="0.25">
      <c r="A5" s="117"/>
      <c r="B5" s="117"/>
      <c r="C5" s="117"/>
      <c r="D5" s="117"/>
      <c r="E5" s="117"/>
      <c r="F5" s="117"/>
      <c r="G5" s="117"/>
      <c r="H5" s="1" t="s">
        <v>13</v>
      </c>
      <c r="I5" s="1" t="s">
        <v>14</v>
      </c>
      <c r="J5" s="1" t="s">
        <v>15</v>
      </c>
      <c r="K5" s="1" t="s">
        <v>16</v>
      </c>
      <c r="L5" s="106"/>
      <c r="M5" s="106"/>
      <c r="N5" s="106"/>
      <c r="O5" s="106"/>
      <c r="P5" s="106"/>
    </row>
    <row r="6" spans="1:16" x14ac:dyDescent="0.2">
      <c r="A6" s="2">
        <v>211</v>
      </c>
      <c r="B6" s="29" t="s">
        <v>36</v>
      </c>
      <c r="C6" s="16">
        <v>166109.23000000001</v>
      </c>
      <c r="D6" s="16">
        <v>166109.23000000001</v>
      </c>
      <c r="E6" s="2"/>
      <c r="F6" s="2" t="s">
        <v>131</v>
      </c>
      <c r="G6" s="2" t="s">
        <v>19</v>
      </c>
      <c r="H6" s="3">
        <v>0.25</v>
      </c>
      <c r="I6" s="3">
        <v>0.25</v>
      </c>
      <c r="J6" s="3">
        <v>0.25</v>
      </c>
      <c r="K6" s="3">
        <v>0.25</v>
      </c>
      <c r="L6" s="4">
        <v>2023</v>
      </c>
      <c r="M6" s="4" t="s">
        <v>118</v>
      </c>
      <c r="N6" s="4" t="s">
        <v>119</v>
      </c>
      <c r="O6" s="4">
        <v>0</v>
      </c>
      <c r="P6" s="5" t="s">
        <v>22</v>
      </c>
    </row>
    <row r="7" spans="1:16" x14ac:dyDescent="0.2">
      <c r="A7" s="2">
        <v>213</v>
      </c>
      <c r="B7" s="29" t="s">
        <v>37</v>
      </c>
      <c r="C7" s="16"/>
      <c r="D7" s="16"/>
      <c r="E7" s="2"/>
      <c r="F7" s="2"/>
      <c r="G7" s="2"/>
      <c r="H7" s="3"/>
      <c r="I7" s="3"/>
      <c r="J7" s="3"/>
      <c r="K7" s="3"/>
      <c r="L7" s="4"/>
      <c r="M7" s="4"/>
      <c r="N7" s="4"/>
      <c r="O7" s="4"/>
      <c r="P7" s="5"/>
    </row>
    <row r="8" spans="1:16" ht="30" x14ac:dyDescent="0.2">
      <c r="A8" s="2">
        <v>214</v>
      </c>
      <c r="B8" s="29" t="s">
        <v>38</v>
      </c>
      <c r="C8" s="16">
        <v>143725.04999999999</v>
      </c>
      <c r="D8" s="16">
        <v>143725.04999999999</v>
      </c>
      <c r="E8" s="2"/>
      <c r="F8" s="2" t="s">
        <v>123</v>
      </c>
      <c r="G8" s="2" t="s">
        <v>19</v>
      </c>
      <c r="H8" s="3">
        <v>0.25</v>
      </c>
      <c r="I8" s="3">
        <v>0.25</v>
      </c>
      <c r="J8" s="3">
        <v>0.25</v>
      </c>
      <c r="K8" s="3">
        <v>0.25</v>
      </c>
      <c r="L8" s="4">
        <v>2023</v>
      </c>
      <c r="M8" s="4" t="s">
        <v>118</v>
      </c>
      <c r="N8" s="4" t="s">
        <v>119</v>
      </c>
      <c r="O8" s="4">
        <v>0</v>
      </c>
      <c r="P8" s="5" t="s">
        <v>22</v>
      </c>
    </row>
    <row r="9" spans="1:16" x14ac:dyDescent="0.2">
      <c r="A9" s="2">
        <v>215</v>
      </c>
      <c r="B9" s="29" t="s">
        <v>39</v>
      </c>
      <c r="C9" s="16">
        <v>102480.18</v>
      </c>
      <c r="D9" s="16">
        <v>102480.18</v>
      </c>
      <c r="E9" s="2"/>
      <c r="F9" s="2" t="s">
        <v>132</v>
      </c>
      <c r="G9" s="2" t="s">
        <v>19</v>
      </c>
      <c r="H9" s="3">
        <v>0.25</v>
      </c>
      <c r="I9" s="3">
        <v>0.25</v>
      </c>
      <c r="J9" s="3">
        <v>0.25</v>
      </c>
      <c r="K9" s="3">
        <v>0.25</v>
      </c>
      <c r="L9" s="4">
        <v>2023</v>
      </c>
      <c r="M9" s="4" t="s">
        <v>118</v>
      </c>
      <c r="N9" s="4" t="s">
        <v>119</v>
      </c>
      <c r="O9" s="4">
        <v>0</v>
      </c>
      <c r="P9" s="5" t="s">
        <v>22</v>
      </c>
    </row>
    <row r="10" spans="1:16" x14ac:dyDescent="0.2">
      <c r="A10" s="2">
        <v>216</v>
      </c>
      <c r="B10" s="29" t="s">
        <v>40</v>
      </c>
      <c r="C10" s="16">
        <v>59254.19</v>
      </c>
      <c r="D10" s="16">
        <v>59254.19</v>
      </c>
      <c r="E10" s="2"/>
      <c r="F10" s="2" t="s">
        <v>123</v>
      </c>
      <c r="G10" s="2" t="s">
        <v>19</v>
      </c>
      <c r="H10" s="3">
        <v>0.25</v>
      </c>
      <c r="I10" s="3">
        <v>0.25</v>
      </c>
      <c r="J10" s="3">
        <v>0.25</v>
      </c>
      <c r="K10" s="3">
        <v>0.25</v>
      </c>
      <c r="L10" s="4">
        <v>2023</v>
      </c>
      <c r="M10" s="4" t="s">
        <v>118</v>
      </c>
      <c r="N10" s="4" t="s">
        <v>119</v>
      </c>
      <c r="O10" s="4">
        <v>0</v>
      </c>
      <c r="P10" s="5" t="s">
        <v>22</v>
      </c>
    </row>
    <row r="11" spans="1:16" x14ac:dyDescent="0.2">
      <c r="A11" s="2">
        <v>217</v>
      </c>
      <c r="B11" s="29" t="s">
        <v>41</v>
      </c>
      <c r="C11" s="16">
        <v>41115</v>
      </c>
      <c r="D11" s="16">
        <v>41115</v>
      </c>
      <c r="E11" s="2"/>
      <c r="F11" s="2" t="s">
        <v>123</v>
      </c>
      <c r="G11" s="2" t="s">
        <v>19</v>
      </c>
      <c r="H11" s="3">
        <v>0.25</v>
      </c>
      <c r="I11" s="3">
        <v>0.25</v>
      </c>
      <c r="J11" s="3">
        <v>0.25</v>
      </c>
      <c r="K11" s="3">
        <v>0.25</v>
      </c>
      <c r="L11" s="4">
        <v>2023</v>
      </c>
      <c r="M11" s="4" t="s">
        <v>118</v>
      </c>
      <c r="N11" s="4" t="s">
        <v>119</v>
      </c>
      <c r="O11" s="4">
        <v>0</v>
      </c>
      <c r="P11" s="5" t="s">
        <v>22</v>
      </c>
    </row>
    <row r="12" spans="1:16" x14ac:dyDescent="0.2">
      <c r="A12" s="2">
        <v>221</v>
      </c>
      <c r="B12" s="29" t="s">
        <v>42</v>
      </c>
      <c r="C12" s="16">
        <v>110943.21</v>
      </c>
      <c r="D12" s="16">
        <v>110943.21</v>
      </c>
      <c r="E12" s="2"/>
      <c r="F12" s="2" t="s">
        <v>123</v>
      </c>
      <c r="G12" s="2" t="s">
        <v>19</v>
      </c>
      <c r="H12" s="3">
        <v>0.25</v>
      </c>
      <c r="I12" s="3">
        <v>0.25</v>
      </c>
      <c r="J12" s="3">
        <v>0.25</v>
      </c>
      <c r="K12" s="3">
        <v>0.25</v>
      </c>
      <c r="L12" s="4">
        <v>2023</v>
      </c>
      <c r="M12" s="4" t="s">
        <v>118</v>
      </c>
      <c r="N12" s="4" t="s">
        <v>119</v>
      </c>
      <c r="O12" s="4">
        <v>0</v>
      </c>
      <c r="P12" s="5" t="s">
        <v>22</v>
      </c>
    </row>
    <row r="13" spans="1:16" x14ac:dyDescent="0.2">
      <c r="A13" s="2">
        <v>223</v>
      </c>
      <c r="B13" s="29" t="s">
        <v>120</v>
      </c>
      <c r="C13" s="16">
        <v>279</v>
      </c>
      <c r="D13" s="16">
        <v>279</v>
      </c>
      <c r="E13" s="2"/>
      <c r="F13" s="2" t="s">
        <v>123</v>
      </c>
      <c r="G13" s="2" t="s">
        <v>19</v>
      </c>
      <c r="H13" s="3">
        <v>1</v>
      </c>
      <c r="I13" s="3"/>
      <c r="J13" s="3"/>
      <c r="K13" s="3"/>
      <c r="L13" s="4">
        <v>2023</v>
      </c>
      <c r="M13" s="4" t="s">
        <v>118</v>
      </c>
      <c r="N13" s="4" t="s">
        <v>119</v>
      </c>
      <c r="O13" s="4">
        <v>0</v>
      </c>
      <c r="P13" s="5" t="s">
        <v>22</v>
      </c>
    </row>
    <row r="14" spans="1:16" x14ac:dyDescent="0.2">
      <c r="A14" s="2">
        <v>242</v>
      </c>
      <c r="B14" s="29" t="s">
        <v>43</v>
      </c>
      <c r="C14" s="16">
        <v>130</v>
      </c>
      <c r="D14" s="16">
        <v>130</v>
      </c>
      <c r="E14" s="2"/>
      <c r="F14" s="2" t="s">
        <v>133</v>
      </c>
      <c r="G14" s="2" t="s">
        <v>19</v>
      </c>
      <c r="H14" s="3"/>
      <c r="I14" s="3"/>
      <c r="J14" s="3"/>
      <c r="K14" s="3">
        <v>1</v>
      </c>
      <c r="L14" s="4">
        <v>2023</v>
      </c>
      <c r="M14" s="4" t="s">
        <v>118</v>
      </c>
      <c r="N14" s="4" t="s">
        <v>119</v>
      </c>
      <c r="O14" s="4">
        <v>0</v>
      </c>
      <c r="P14" s="5" t="s">
        <v>22</v>
      </c>
    </row>
    <row r="15" spans="1:16" x14ac:dyDescent="0.2">
      <c r="A15" s="2">
        <v>243</v>
      </c>
      <c r="B15" s="29" t="s">
        <v>112</v>
      </c>
      <c r="C15" s="16">
        <v>255</v>
      </c>
      <c r="D15" s="16">
        <v>255</v>
      </c>
      <c r="E15" s="2"/>
      <c r="F15" s="2" t="s">
        <v>133</v>
      </c>
      <c r="G15" s="2" t="s">
        <v>19</v>
      </c>
      <c r="H15" s="3"/>
      <c r="I15" s="3"/>
      <c r="J15" s="3"/>
      <c r="K15" s="3">
        <v>1</v>
      </c>
      <c r="L15" s="4">
        <v>2023</v>
      </c>
      <c r="M15" s="4" t="s">
        <v>118</v>
      </c>
      <c r="N15" s="4" t="s">
        <v>119</v>
      </c>
      <c r="O15" s="4">
        <v>0</v>
      </c>
      <c r="P15" s="5" t="s">
        <v>22</v>
      </c>
    </row>
    <row r="16" spans="1:16" x14ac:dyDescent="0.2">
      <c r="A16" s="2">
        <v>244</v>
      </c>
      <c r="B16" s="29" t="s">
        <v>113</v>
      </c>
      <c r="C16" s="16">
        <v>1320</v>
      </c>
      <c r="D16" s="16">
        <v>1320</v>
      </c>
      <c r="E16" s="2"/>
      <c r="F16" s="2" t="s">
        <v>123</v>
      </c>
      <c r="G16" s="2" t="s">
        <v>19</v>
      </c>
      <c r="H16" s="3"/>
      <c r="I16" s="3">
        <v>0.5</v>
      </c>
      <c r="J16" s="3"/>
      <c r="K16" s="3">
        <v>0.5</v>
      </c>
      <c r="L16" s="4">
        <v>2023</v>
      </c>
      <c r="M16" s="4"/>
      <c r="N16" s="4"/>
      <c r="O16" s="4"/>
      <c r="P16" s="5"/>
    </row>
    <row r="17" spans="1:16" x14ac:dyDescent="0.2">
      <c r="A17" s="2">
        <v>245</v>
      </c>
      <c r="B17" s="29" t="s">
        <v>44</v>
      </c>
      <c r="C17" s="16">
        <v>4500</v>
      </c>
      <c r="D17" s="16">
        <v>4500</v>
      </c>
      <c r="E17" s="2"/>
      <c r="F17" s="2" t="s">
        <v>134</v>
      </c>
      <c r="G17" s="2" t="s">
        <v>19</v>
      </c>
      <c r="H17" s="3">
        <v>0.25</v>
      </c>
      <c r="I17" s="3">
        <v>0.25</v>
      </c>
      <c r="J17" s="3">
        <v>0.25</v>
      </c>
      <c r="K17" s="3">
        <v>0.25</v>
      </c>
      <c r="L17" s="4">
        <v>2023</v>
      </c>
      <c r="M17" s="4" t="s">
        <v>118</v>
      </c>
      <c r="N17" s="4" t="s">
        <v>119</v>
      </c>
      <c r="O17" s="4">
        <v>0</v>
      </c>
      <c r="P17" s="5" t="s">
        <v>22</v>
      </c>
    </row>
    <row r="18" spans="1:16" x14ac:dyDescent="0.2">
      <c r="A18" s="2">
        <v>246</v>
      </c>
      <c r="B18" s="29" t="s">
        <v>45</v>
      </c>
      <c r="C18" s="16">
        <v>12245.61</v>
      </c>
      <c r="D18" s="16">
        <v>12245.61</v>
      </c>
      <c r="E18" s="2"/>
      <c r="F18" s="2" t="s">
        <v>123</v>
      </c>
      <c r="G18" s="2" t="s">
        <v>19</v>
      </c>
      <c r="H18" s="3">
        <v>0.25</v>
      </c>
      <c r="I18" s="3">
        <v>0.25</v>
      </c>
      <c r="J18" s="3">
        <v>0.25</v>
      </c>
      <c r="K18" s="3">
        <v>0.25</v>
      </c>
      <c r="L18" s="4">
        <v>2023</v>
      </c>
      <c r="M18" s="4" t="s">
        <v>118</v>
      </c>
      <c r="N18" s="4" t="s">
        <v>119</v>
      </c>
      <c r="O18" s="4">
        <v>0</v>
      </c>
      <c r="P18" s="5" t="s">
        <v>22</v>
      </c>
    </row>
    <row r="19" spans="1:16" x14ac:dyDescent="0.2">
      <c r="A19" s="2">
        <v>247</v>
      </c>
      <c r="B19" s="29" t="s">
        <v>46</v>
      </c>
      <c r="C19" s="16"/>
      <c r="D19" s="16"/>
      <c r="E19" s="2"/>
      <c r="F19" s="2"/>
      <c r="G19" s="2"/>
      <c r="H19" s="3"/>
      <c r="I19" s="3"/>
      <c r="J19" s="3"/>
      <c r="K19" s="3"/>
      <c r="L19" s="4"/>
      <c r="M19" s="4"/>
      <c r="N19" s="4"/>
      <c r="O19" s="4"/>
      <c r="P19" s="5"/>
    </row>
    <row r="20" spans="1:16" x14ac:dyDescent="0.2">
      <c r="A20" s="2">
        <v>248</v>
      </c>
      <c r="B20" s="29" t="s">
        <v>178</v>
      </c>
      <c r="C20" s="16">
        <v>8215.5300000000007</v>
      </c>
      <c r="D20" s="16">
        <v>8215.5300000000007</v>
      </c>
      <c r="E20" s="2"/>
      <c r="F20" s="2" t="s">
        <v>123</v>
      </c>
      <c r="G20" s="2" t="s">
        <v>19</v>
      </c>
      <c r="H20" s="3">
        <v>0.25</v>
      </c>
      <c r="I20" s="3">
        <v>0.25</v>
      </c>
      <c r="J20" s="3">
        <v>0.25</v>
      </c>
      <c r="K20" s="3">
        <v>0.25</v>
      </c>
      <c r="L20" s="4">
        <v>2023</v>
      </c>
      <c r="M20" s="4" t="s">
        <v>118</v>
      </c>
      <c r="N20" s="4" t="s">
        <v>119</v>
      </c>
      <c r="O20" s="4">
        <v>0</v>
      </c>
      <c r="P20" s="5" t="s">
        <v>22</v>
      </c>
    </row>
    <row r="21" spans="1:16" x14ac:dyDescent="0.2">
      <c r="A21" s="2">
        <v>249</v>
      </c>
      <c r="B21" s="29" t="s">
        <v>47</v>
      </c>
      <c r="C21" s="16">
        <v>19492.77</v>
      </c>
      <c r="D21" s="16">
        <v>19492.77</v>
      </c>
      <c r="E21" s="2"/>
      <c r="F21" s="2" t="s">
        <v>123</v>
      </c>
      <c r="G21" s="2" t="s">
        <v>19</v>
      </c>
      <c r="H21" s="3">
        <v>0.25</v>
      </c>
      <c r="I21" s="3">
        <v>0.25</v>
      </c>
      <c r="J21" s="3">
        <v>0.25</v>
      </c>
      <c r="K21" s="3">
        <v>0.25</v>
      </c>
      <c r="L21" s="4">
        <v>2023</v>
      </c>
      <c r="M21" s="4" t="s">
        <v>118</v>
      </c>
      <c r="N21" s="4" t="s">
        <v>119</v>
      </c>
      <c r="O21" s="4">
        <v>0</v>
      </c>
      <c r="P21" s="5" t="s">
        <v>22</v>
      </c>
    </row>
    <row r="22" spans="1:16" x14ac:dyDescent="0.2">
      <c r="A22" s="2">
        <v>252</v>
      </c>
      <c r="B22" s="29" t="s">
        <v>48</v>
      </c>
      <c r="C22" s="16">
        <v>55324.78</v>
      </c>
      <c r="D22" s="16">
        <v>55324.78</v>
      </c>
      <c r="E22" s="2"/>
      <c r="F22" s="2" t="s">
        <v>121</v>
      </c>
      <c r="G22" s="2" t="s">
        <v>19</v>
      </c>
      <c r="H22" s="3">
        <v>0.25</v>
      </c>
      <c r="I22" s="3">
        <v>0.25</v>
      </c>
      <c r="J22" s="3">
        <v>0.25</v>
      </c>
      <c r="K22" s="3">
        <v>0.25</v>
      </c>
      <c r="L22" s="4">
        <v>2023</v>
      </c>
      <c r="M22" s="4" t="s">
        <v>118</v>
      </c>
      <c r="N22" s="4" t="s">
        <v>119</v>
      </c>
      <c r="O22" s="4">
        <v>0</v>
      </c>
      <c r="P22" s="5" t="s">
        <v>22</v>
      </c>
    </row>
    <row r="23" spans="1:16" x14ac:dyDescent="0.2">
      <c r="A23" s="2">
        <v>253</v>
      </c>
      <c r="B23" s="29" t="s">
        <v>49</v>
      </c>
      <c r="C23" s="16">
        <v>2415.27</v>
      </c>
      <c r="D23" s="16">
        <v>2415.27</v>
      </c>
      <c r="E23" s="2"/>
      <c r="F23" s="2" t="s">
        <v>123</v>
      </c>
      <c r="G23" s="2" t="s">
        <v>19</v>
      </c>
      <c r="H23" s="3">
        <v>0.25</v>
      </c>
      <c r="I23" s="3">
        <v>0.25</v>
      </c>
      <c r="J23" s="3">
        <v>0.25</v>
      </c>
      <c r="K23" s="3">
        <v>0.25</v>
      </c>
      <c r="L23" s="4">
        <v>2023</v>
      </c>
      <c r="M23" s="4" t="s">
        <v>118</v>
      </c>
      <c r="N23" s="4" t="s">
        <v>119</v>
      </c>
      <c r="O23" s="4">
        <v>0</v>
      </c>
      <c r="P23" s="5" t="s">
        <v>22</v>
      </c>
    </row>
    <row r="24" spans="1:16" x14ac:dyDescent="0.2">
      <c r="A24" s="2">
        <v>255</v>
      </c>
      <c r="B24" s="29" t="s">
        <v>50</v>
      </c>
      <c r="C24" s="16"/>
      <c r="D24" s="16"/>
      <c r="E24" s="2"/>
      <c r="F24" s="2"/>
      <c r="G24" s="2"/>
      <c r="H24" s="3"/>
      <c r="I24" s="3"/>
      <c r="J24" s="3"/>
      <c r="K24" s="3"/>
      <c r="L24" s="4"/>
      <c r="M24" s="4"/>
      <c r="N24" s="4"/>
      <c r="O24" s="4"/>
      <c r="P24" s="5"/>
    </row>
    <row r="25" spans="1:16" x14ac:dyDescent="0.2">
      <c r="A25" s="2">
        <v>256</v>
      </c>
      <c r="B25" s="29" t="s">
        <v>51</v>
      </c>
      <c r="C25" s="16">
        <v>29408.1</v>
      </c>
      <c r="D25" s="16">
        <v>29408.1</v>
      </c>
      <c r="E25" s="2"/>
      <c r="F25" s="2" t="s">
        <v>123</v>
      </c>
      <c r="G25" s="2" t="s">
        <v>19</v>
      </c>
      <c r="H25" s="3">
        <v>0.25</v>
      </c>
      <c r="I25" s="3">
        <v>0.25</v>
      </c>
      <c r="J25" s="3">
        <v>0.25</v>
      </c>
      <c r="K25" s="3">
        <v>0.25</v>
      </c>
      <c r="L25" s="4">
        <v>2023</v>
      </c>
      <c r="M25" s="4" t="s">
        <v>118</v>
      </c>
      <c r="N25" s="4" t="s">
        <v>119</v>
      </c>
      <c r="O25" s="4">
        <v>0</v>
      </c>
      <c r="P25" s="5" t="s">
        <v>22</v>
      </c>
    </row>
    <row r="26" spans="1:16" x14ac:dyDescent="0.2">
      <c r="A26" s="2">
        <v>259</v>
      </c>
      <c r="B26" s="29" t="s">
        <v>52</v>
      </c>
      <c r="C26" s="16"/>
      <c r="D26" s="16"/>
      <c r="E26" s="2"/>
      <c r="F26" s="2"/>
      <c r="G26" s="2"/>
      <c r="H26" s="3"/>
      <c r="I26" s="3"/>
      <c r="J26" s="3"/>
      <c r="K26" s="3"/>
      <c r="L26" s="4"/>
      <c r="M26" s="4"/>
      <c r="N26" s="4"/>
      <c r="O26" s="4"/>
      <c r="P26" s="5"/>
    </row>
    <row r="27" spans="1:16" x14ac:dyDescent="0.2">
      <c r="A27" s="2">
        <v>261</v>
      </c>
      <c r="B27" s="29" t="s">
        <v>53</v>
      </c>
      <c r="C27" s="16">
        <v>351365.43</v>
      </c>
      <c r="D27" s="16">
        <v>351365.43</v>
      </c>
      <c r="E27" s="2"/>
      <c r="F27" s="2" t="s">
        <v>122</v>
      </c>
      <c r="G27" s="2" t="s">
        <v>19</v>
      </c>
      <c r="H27" s="3">
        <v>0.25</v>
      </c>
      <c r="I27" s="3">
        <v>0.25</v>
      </c>
      <c r="J27" s="3">
        <v>0.25</v>
      </c>
      <c r="K27" s="3">
        <v>0.25</v>
      </c>
      <c r="L27" s="4">
        <v>2023</v>
      </c>
      <c r="M27" s="4" t="s">
        <v>118</v>
      </c>
      <c r="N27" s="4" t="s">
        <v>119</v>
      </c>
      <c r="O27" s="4">
        <v>0</v>
      </c>
      <c r="P27" s="5" t="s">
        <v>22</v>
      </c>
    </row>
    <row r="28" spans="1:16" x14ac:dyDescent="0.2">
      <c r="A28" s="2">
        <v>271</v>
      </c>
      <c r="B28" s="29" t="s">
        <v>54</v>
      </c>
      <c r="C28" s="16">
        <v>92836.07</v>
      </c>
      <c r="D28" s="16">
        <v>92836.07</v>
      </c>
      <c r="E28" s="2">
        <v>12</v>
      </c>
      <c r="F28" s="2" t="s">
        <v>123</v>
      </c>
      <c r="G28" s="2" t="s">
        <v>19</v>
      </c>
      <c r="H28" s="3">
        <v>0.25</v>
      </c>
      <c r="I28" s="3">
        <v>0.25</v>
      </c>
      <c r="J28" s="3">
        <v>0.25</v>
      </c>
      <c r="K28" s="3">
        <v>0.25</v>
      </c>
      <c r="L28" s="4">
        <v>2023</v>
      </c>
      <c r="M28" s="4" t="s">
        <v>118</v>
      </c>
      <c r="N28" s="4" t="s">
        <v>119</v>
      </c>
      <c r="O28" s="4">
        <v>0</v>
      </c>
      <c r="P28" s="5" t="s">
        <v>22</v>
      </c>
    </row>
    <row r="29" spans="1:16" x14ac:dyDescent="0.2">
      <c r="A29" s="2">
        <v>272</v>
      </c>
      <c r="B29" s="29" t="s">
        <v>55</v>
      </c>
      <c r="C29" s="16">
        <v>4185.92</v>
      </c>
      <c r="D29" s="16">
        <v>4185.92</v>
      </c>
      <c r="E29" s="2">
        <v>10</v>
      </c>
      <c r="F29" s="2" t="s">
        <v>123</v>
      </c>
      <c r="G29" s="2" t="s">
        <v>19</v>
      </c>
      <c r="H29" s="3">
        <v>0.25</v>
      </c>
      <c r="I29" s="3">
        <v>0.25</v>
      </c>
      <c r="J29" s="3">
        <v>0.25</v>
      </c>
      <c r="K29" s="3">
        <v>0.25</v>
      </c>
      <c r="L29" s="4">
        <v>2023</v>
      </c>
      <c r="M29" s="4" t="s">
        <v>118</v>
      </c>
      <c r="N29" s="4" t="s">
        <v>119</v>
      </c>
      <c r="O29" s="4">
        <v>0</v>
      </c>
      <c r="P29" s="5" t="s">
        <v>22</v>
      </c>
    </row>
    <row r="30" spans="1:16" x14ac:dyDescent="0.2">
      <c r="A30" s="2">
        <v>273</v>
      </c>
      <c r="B30" s="29" t="s">
        <v>56</v>
      </c>
      <c r="C30" s="16">
        <v>599</v>
      </c>
      <c r="D30" s="16">
        <v>599</v>
      </c>
      <c r="E30" s="2"/>
      <c r="F30" s="2" t="s">
        <v>135</v>
      </c>
      <c r="G30" s="2" t="s">
        <v>19</v>
      </c>
      <c r="H30" s="3">
        <v>0.4</v>
      </c>
      <c r="I30" s="3">
        <v>0.4</v>
      </c>
      <c r="J30" s="3"/>
      <c r="K30" s="3">
        <v>0.2</v>
      </c>
      <c r="L30" s="4">
        <v>2023</v>
      </c>
      <c r="M30" s="4" t="s">
        <v>118</v>
      </c>
      <c r="N30" s="4" t="s">
        <v>119</v>
      </c>
      <c r="O30" s="4">
        <v>0</v>
      </c>
      <c r="P30" s="5" t="s">
        <v>22</v>
      </c>
    </row>
    <row r="31" spans="1:16" x14ac:dyDescent="0.2">
      <c r="A31" s="2">
        <v>274</v>
      </c>
      <c r="B31" s="29" t="s">
        <v>57</v>
      </c>
      <c r="C31" s="16">
        <v>11565.84</v>
      </c>
      <c r="D31" s="16">
        <v>11565.84</v>
      </c>
      <c r="E31" s="2"/>
      <c r="F31" s="2" t="s">
        <v>123</v>
      </c>
      <c r="G31" s="2" t="s">
        <v>19</v>
      </c>
      <c r="H31" s="3">
        <v>1</v>
      </c>
      <c r="I31" s="3"/>
      <c r="J31" s="3"/>
      <c r="K31" s="3"/>
      <c r="L31" s="4">
        <v>2023</v>
      </c>
      <c r="M31" s="4" t="s">
        <v>118</v>
      </c>
      <c r="N31" s="4" t="s">
        <v>119</v>
      </c>
      <c r="O31" s="4">
        <v>0</v>
      </c>
      <c r="P31" s="5" t="s">
        <v>22</v>
      </c>
    </row>
    <row r="32" spans="1:16" x14ac:dyDescent="0.2">
      <c r="A32" s="2">
        <v>291</v>
      </c>
      <c r="B32" s="29" t="s">
        <v>58</v>
      </c>
      <c r="C32" s="16">
        <v>16260.19</v>
      </c>
      <c r="D32" s="16">
        <v>16260.19</v>
      </c>
      <c r="E32" s="2"/>
      <c r="F32" s="2" t="s">
        <v>123</v>
      </c>
      <c r="G32" s="2" t="s">
        <v>19</v>
      </c>
      <c r="H32" s="3">
        <v>0.25</v>
      </c>
      <c r="I32" s="3">
        <v>0.25</v>
      </c>
      <c r="J32" s="3">
        <v>0.25</v>
      </c>
      <c r="K32" s="3">
        <v>0.25</v>
      </c>
      <c r="L32" s="4">
        <v>2023</v>
      </c>
      <c r="M32" s="4" t="s">
        <v>118</v>
      </c>
      <c r="N32" s="4" t="s">
        <v>119</v>
      </c>
      <c r="O32" s="4">
        <v>0</v>
      </c>
      <c r="P32" s="5" t="s">
        <v>22</v>
      </c>
    </row>
    <row r="33" spans="1:16" x14ac:dyDescent="0.2">
      <c r="A33" s="2">
        <v>292</v>
      </c>
      <c r="B33" s="29" t="s">
        <v>59</v>
      </c>
      <c r="C33" s="16">
        <v>539.01</v>
      </c>
      <c r="D33" s="16">
        <v>539.01</v>
      </c>
      <c r="E33" s="2"/>
      <c r="F33" s="2" t="s">
        <v>123</v>
      </c>
      <c r="G33" s="2" t="s">
        <v>19</v>
      </c>
      <c r="H33" s="3"/>
      <c r="I33" s="3">
        <v>1</v>
      </c>
      <c r="J33" s="3"/>
      <c r="K33" s="3"/>
      <c r="L33" s="4">
        <v>2023</v>
      </c>
      <c r="M33" s="4" t="s">
        <v>118</v>
      </c>
      <c r="N33" s="4" t="s">
        <v>119</v>
      </c>
      <c r="O33" s="4">
        <v>0</v>
      </c>
      <c r="P33" s="5" t="s">
        <v>22</v>
      </c>
    </row>
    <row r="34" spans="1:16" x14ac:dyDescent="0.2">
      <c r="A34" s="2">
        <v>293</v>
      </c>
      <c r="B34" s="29" t="s">
        <v>114</v>
      </c>
      <c r="C34" s="16">
        <v>5926.01</v>
      </c>
      <c r="D34" s="16">
        <v>5926.01</v>
      </c>
      <c r="E34" s="2"/>
      <c r="F34" s="2" t="s">
        <v>123</v>
      </c>
      <c r="G34" s="2" t="s">
        <v>19</v>
      </c>
      <c r="H34" s="3"/>
      <c r="I34" s="3"/>
      <c r="J34" s="3">
        <v>0.5</v>
      </c>
      <c r="K34" s="3">
        <v>0.5</v>
      </c>
      <c r="L34" s="4">
        <v>2023</v>
      </c>
      <c r="M34" s="4" t="s">
        <v>118</v>
      </c>
      <c r="N34" s="4" t="s">
        <v>119</v>
      </c>
      <c r="O34" s="4">
        <v>0</v>
      </c>
      <c r="P34" s="5" t="s">
        <v>22</v>
      </c>
    </row>
    <row r="35" spans="1:16" x14ac:dyDescent="0.2">
      <c r="A35" s="2">
        <v>294</v>
      </c>
      <c r="B35" s="29" t="s">
        <v>60</v>
      </c>
      <c r="C35" s="16">
        <v>52555.19</v>
      </c>
      <c r="D35" s="16">
        <v>52555.19</v>
      </c>
      <c r="E35" s="2"/>
      <c r="F35" s="2" t="s">
        <v>123</v>
      </c>
      <c r="G35" s="2" t="s">
        <v>19</v>
      </c>
      <c r="H35" s="3">
        <v>0.25</v>
      </c>
      <c r="I35" s="3">
        <v>0.25</v>
      </c>
      <c r="J35" s="3">
        <v>0.25</v>
      </c>
      <c r="K35" s="3">
        <v>0.25</v>
      </c>
      <c r="L35" s="4">
        <v>2023</v>
      </c>
      <c r="M35" s="4" t="s">
        <v>118</v>
      </c>
      <c r="N35" s="4" t="s">
        <v>119</v>
      </c>
      <c r="O35" s="4">
        <v>0</v>
      </c>
      <c r="P35" s="5" t="s">
        <v>22</v>
      </c>
    </row>
    <row r="36" spans="1:16" x14ac:dyDescent="0.2">
      <c r="A36" s="2">
        <v>295</v>
      </c>
      <c r="B36" s="29" t="s">
        <v>61</v>
      </c>
      <c r="C36" s="16">
        <v>0</v>
      </c>
      <c r="D36" s="16"/>
      <c r="E36" s="2"/>
      <c r="F36" s="2"/>
      <c r="G36" s="2"/>
      <c r="H36" s="3"/>
      <c r="I36" s="3"/>
      <c r="J36" s="3"/>
      <c r="K36" s="3"/>
      <c r="L36" s="4"/>
      <c r="M36" s="4"/>
      <c r="N36" s="4"/>
      <c r="O36" s="4"/>
      <c r="P36" s="5"/>
    </row>
    <row r="37" spans="1:16" x14ac:dyDescent="0.2">
      <c r="A37" s="2">
        <v>296</v>
      </c>
      <c r="B37" s="29" t="s">
        <v>62</v>
      </c>
      <c r="C37" s="16">
        <v>60053.31</v>
      </c>
      <c r="D37" s="16">
        <v>60053.31</v>
      </c>
      <c r="E37" s="2"/>
      <c r="F37" s="2" t="s">
        <v>123</v>
      </c>
      <c r="G37" s="2" t="s">
        <v>19</v>
      </c>
      <c r="H37" s="3"/>
      <c r="I37" s="3"/>
      <c r="J37" s="3">
        <v>0.5</v>
      </c>
      <c r="K37" s="3">
        <v>0.5</v>
      </c>
      <c r="L37" s="4">
        <v>2023</v>
      </c>
      <c r="M37" s="4" t="s">
        <v>118</v>
      </c>
      <c r="N37" s="4" t="s">
        <v>119</v>
      </c>
      <c r="O37" s="4">
        <v>0</v>
      </c>
      <c r="P37" s="5" t="s">
        <v>22</v>
      </c>
    </row>
    <row r="38" spans="1:16" x14ac:dyDescent="0.2">
      <c r="A38" s="2">
        <v>298</v>
      </c>
      <c r="B38" s="29" t="s">
        <v>63</v>
      </c>
      <c r="C38" s="16">
        <v>9213.32</v>
      </c>
      <c r="D38" s="16">
        <v>9213.32</v>
      </c>
      <c r="E38" s="2"/>
      <c r="F38" s="2" t="s">
        <v>123</v>
      </c>
      <c r="G38" s="2" t="s">
        <v>19</v>
      </c>
      <c r="H38" s="3"/>
      <c r="I38" s="3">
        <v>1</v>
      </c>
      <c r="J38" s="3"/>
      <c r="K38" s="3"/>
      <c r="L38" s="4">
        <v>2023</v>
      </c>
      <c r="M38" s="4" t="s">
        <v>118</v>
      </c>
      <c r="N38" s="4" t="s">
        <v>119</v>
      </c>
      <c r="O38" s="4">
        <v>0</v>
      </c>
      <c r="P38" s="5" t="s">
        <v>22</v>
      </c>
    </row>
    <row r="39" spans="1:16" x14ac:dyDescent="0.2">
      <c r="A39" s="2">
        <v>299</v>
      </c>
      <c r="B39" s="29" t="s">
        <v>130</v>
      </c>
      <c r="C39" s="16"/>
      <c r="D39" s="16"/>
      <c r="E39" s="2"/>
      <c r="F39" s="2"/>
      <c r="G39" s="2"/>
      <c r="H39" s="3"/>
      <c r="I39" s="3"/>
      <c r="J39" s="3"/>
      <c r="K39" s="3"/>
      <c r="L39" s="4"/>
      <c r="M39" s="4"/>
      <c r="N39" s="4"/>
      <c r="O39" s="4"/>
      <c r="P39" s="5"/>
    </row>
    <row r="40" spans="1:16" s="24" customFormat="1" x14ac:dyDescent="0.2">
      <c r="A40" s="18"/>
      <c r="B40" s="19" t="s">
        <v>64</v>
      </c>
      <c r="C40" s="20">
        <f>SUM(C6:C39)</f>
        <v>1362312.2100000002</v>
      </c>
      <c r="D40" s="20">
        <f>SUM(D6:D39)</f>
        <v>1362312.2100000002</v>
      </c>
      <c r="E40" s="28"/>
      <c r="F40" s="18"/>
      <c r="G40" s="18"/>
      <c r="H40" s="21"/>
      <c r="I40" s="21"/>
      <c r="J40" s="21"/>
      <c r="K40" s="21"/>
      <c r="L40" s="4"/>
      <c r="M40" s="22"/>
      <c r="N40" s="22"/>
      <c r="O40" s="22"/>
      <c r="P40" s="23"/>
    </row>
    <row r="41" spans="1:16" x14ac:dyDescent="0.2">
      <c r="A41" s="2">
        <v>311</v>
      </c>
      <c r="B41" s="29" t="s">
        <v>65</v>
      </c>
      <c r="C41" s="16">
        <v>310773</v>
      </c>
      <c r="D41" s="16">
        <v>310773</v>
      </c>
      <c r="E41" s="2">
        <v>12</v>
      </c>
      <c r="F41" s="2" t="s">
        <v>124</v>
      </c>
      <c r="G41" s="2" t="s">
        <v>19</v>
      </c>
      <c r="H41" s="3">
        <v>0.25</v>
      </c>
      <c r="I41" s="3">
        <v>0.25</v>
      </c>
      <c r="J41" s="3">
        <v>0.25</v>
      </c>
      <c r="K41" s="3">
        <v>0.25</v>
      </c>
      <c r="L41" s="4">
        <v>2023</v>
      </c>
      <c r="M41" s="4" t="s">
        <v>118</v>
      </c>
      <c r="N41" s="4" t="s">
        <v>119</v>
      </c>
      <c r="O41" s="4">
        <v>0</v>
      </c>
      <c r="P41" s="5" t="s">
        <v>22</v>
      </c>
    </row>
    <row r="42" spans="1:16" x14ac:dyDescent="0.2">
      <c r="A42" s="2">
        <v>314</v>
      </c>
      <c r="B42" s="29" t="s">
        <v>66</v>
      </c>
      <c r="C42" s="16"/>
      <c r="D42" s="16"/>
      <c r="E42" s="2"/>
      <c r="F42" s="2"/>
      <c r="G42" s="2"/>
      <c r="H42" s="3"/>
      <c r="I42" s="3"/>
      <c r="J42" s="3"/>
      <c r="K42" s="3"/>
      <c r="L42" s="4"/>
      <c r="M42" s="4"/>
      <c r="N42" s="4"/>
      <c r="O42" s="4"/>
      <c r="P42" s="5"/>
    </row>
    <row r="43" spans="1:16" x14ac:dyDescent="0.2">
      <c r="A43" s="2">
        <v>315</v>
      </c>
      <c r="B43" s="29" t="s">
        <v>69</v>
      </c>
      <c r="C43" s="16">
        <v>32742.2</v>
      </c>
      <c r="D43" s="16">
        <v>32742.2</v>
      </c>
      <c r="E43" s="2">
        <v>12</v>
      </c>
      <c r="F43" s="2" t="s">
        <v>124</v>
      </c>
      <c r="G43" s="2" t="s">
        <v>19</v>
      </c>
      <c r="H43" s="3">
        <v>0.25</v>
      </c>
      <c r="I43" s="3">
        <v>0.25</v>
      </c>
      <c r="J43" s="3">
        <v>0.25</v>
      </c>
      <c r="K43" s="3">
        <v>0.25</v>
      </c>
      <c r="L43" s="4">
        <v>2023</v>
      </c>
      <c r="M43" s="4" t="s">
        <v>118</v>
      </c>
      <c r="N43" s="4" t="s">
        <v>119</v>
      </c>
      <c r="O43" s="4">
        <v>0</v>
      </c>
      <c r="P43" s="5" t="s">
        <v>22</v>
      </c>
    </row>
    <row r="44" spans="1:16" x14ac:dyDescent="0.2">
      <c r="A44" s="2">
        <v>317</v>
      </c>
      <c r="B44" s="29" t="s">
        <v>67</v>
      </c>
      <c r="C44" s="16">
        <v>191330.4</v>
      </c>
      <c r="D44" s="16">
        <v>191330.4</v>
      </c>
      <c r="E44" s="2">
        <v>12</v>
      </c>
      <c r="F44" s="2" t="s">
        <v>124</v>
      </c>
      <c r="G44" s="2" t="s">
        <v>19</v>
      </c>
      <c r="H44" s="3">
        <v>0.25</v>
      </c>
      <c r="I44" s="3">
        <v>0.25</v>
      </c>
      <c r="J44" s="3">
        <v>0.25</v>
      </c>
      <c r="K44" s="3">
        <v>0.25</v>
      </c>
      <c r="L44" s="4">
        <v>2023</v>
      </c>
      <c r="M44" s="4" t="s">
        <v>118</v>
      </c>
      <c r="N44" s="4" t="s">
        <v>119</v>
      </c>
      <c r="O44" s="4">
        <v>0</v>
      </c>
      <c r="P44" s="5" t="s">
        <v>22</v>
      </c>
    </row>
    <row r="45" spans="1:16" x14ac:dyDescent="0.2">
      <c r="A45" s="2">
        <v>318</v>
      </c>
      <c r="B45" s="29" t="s">
        <v>70</v>
      </c>
      <c r="C45" s="16">
        <v>2931.44</v>
      </c>
      <c r="D45" s="16">
        <v>2931.44</v>
      </c>
      <c r="E45" s="2">
        <v>12</v>
      </c>
      <c r="F45" s="2" t="s">
        <v>124</v>
      </c>
      <c r="G45" s="2" t="s">
        <v>19</v>
      </c>
      <c r="H45" s="3">
        <v>0.25</v>
      </c>
      <c r="I45" s="3">
        <v>0.25</v>
      </c>
      <c r="J45" s="3">
        <v>0.25</v>
      </c>
      <c r="K45" s="3">
        <v>0.25</v>
      </c>
      <c r="L45" s="4">
        <v>2023</v>
      </c>
      <c r="M45" s="4" t="s">
        <v>118</v>
      </c>
      <c r="N45" s="4" t="s">
        <v>119</v>
      </c>
      <c r="O45" s="4">
        <v>0</v>
      </c>
      <c r="P45" s="5" t="s">
        <v>22</v>
      </c>
    </row>
    <row r="46" spans="1:16" x14ac:dyDescent="0.2">
      <c r="A46" s="2">
        <v>319</v>
      </c>
      <c r="B46" s="29" t="s">
        <v>68</v>
      </c>
      <c r="C46" s="16">
        <v>381.57</v>
      </c>
      <c r="D46" s="16">
        <v>381.57</v>
      </c>
      <c r="E46" s="2">
        <v>1</v>
      </c>
      <c r="F46" s="2" t="s">
        <v>124</v>
      </c>
      <c r="G46" s="2" t="s">
        <v>19</v>
      </c>
      <c r="H46" s="3"/>
      <c r="I46" s="3"/>
      <c r="J46" s="3"/>
      <c r="K46" s="3">
        <v>1</v>
      </c>
      <c r="L46" s="4">
        <v>2023</v>
      </c>
      <c r="M46" s="4" t="s">
        <v>118</v>
      </c>
      <c r="N46" s="4" t="s">
        <v>119</v>
      </c>
      <c r="O46" s="4">
        <v>0</v>
      </c>
      <c r="P46" s="5" t="s">
        <v>22</v>
      </c>
    </row>
    <row r="47" spans="1:16" x14ac:dyDescent="0.2">
      <c r="A47" s="2">
        <v>322</v>
      </c>
      <c r="B47" s="29" t="s">
        <v>71</v>
      </c>
      <c r="C47" s="16"/>
      <c r="D47" s="16"/>
      <c r="E47" s="2"/>
      <c r="F47" s="2"/>
      <c r="G47" s="2"/>
      <c r="H47" s="3"/>
      <c r="I47" s="3"/>
      <c r="J47" s="3"/>
      <c r="K47" s="3"/>
      <c r="L47" s="4"/>
      <c r="M47" s="4"/>
      <c r="N47" s="4"/>
      <c r="O47" s="4"/>
      <c r="P47" s="5"/>
    </row>
    <row r="48" spans="1:16" x14ac:dyDescent="0.2">
      <c r="A48" s="2">
        <v>323</v>
      </c>
      <c r="B48" s="29" t="s">
        <v>72</v>
      </c>
      <c r="C48" s="16">
        <v>1225.58</v>
      </c>
      <c r="D48" s="16">
        <v>1225.58</v>
      </c>
      <c r="E48" s="2">
        <v>1</v>
      </c>
      <c r="F48" s="2" t="s">
        <v>124</v>
      </c>
      <c r="G48" s="2" t="s">
        <v>19</v>
      </c>
      <c r="H48" s="3"/>
      <c r="I48" s="3"/>
      <c r="J48" s="3"/>
      <c r="K48" s="3">
        <v>1</v>
      </c>
      <c r="L48" s="4">
        <v>2023</v>
      </c>
      <c r="M48" s="4" t="s">
        <v>118</v>
      </c>
      <c r="N48" s="4" t="s">
        <v>119</v>
      </c>
      <c r="O48" s="4">
        <v>0</v>
      </c>
      <c r="P48" s="5" t="s">
        <v>22</v>
      </c>
    </row>
    <row r="49" spans="1:16" x14ac:dyDescent="0.2">
      <c r="A49" s="2">
        <v>325</v>
      </c>
      <c r="B49" s="29" t="s">
        <v>73</v>
      </c>
      <c r="C49" s="16">
        <v>23200</v>
      </c>
      <c r="D49" s="16">
        <v>23200</v>
      </c>
      <c r="E49" s="2">
        <v>4</v>
      </c>
      <c r="F49" s="2" t="s">
        <v>124</v>
      </c>
      <c r="G49" s="2" t="s">
        <v>19</v>
      </c>
      <c r="H49" s="3">
        <v>0.25</v>
      </c>
      <c r="I49" s="3">
        <v>0.25</v>
      </c>
      <c r="J49" s="3">
        <v>0.25</v>
      </c>
      <c r="K49" s="3">
        <v>0.25</v>
      </c>
      <c r="L49" s="4">
        <v>2023</v>
      </c>
      <c r="M49" s="4" t="s">
        <v>118</v>
      </c>
      <c r="N49" s="4" t="s">
        <v>119</v>
      </c>
      <c r="O49" s="4">
        <v>0</v>
      </c>
      <c r="P49" s="5" t="s">
        <v>22</v>
      </c>
    </row>
    <row r="50" spans="1:16" x14ac:dyDescent="0.2">
      <c r="A50" s="2">
        <v>327</v>
      </c>
      <c r="B50" s="29" t="s">
        <v>177</v>
      </c>
      <c r="C50" s="16">
        <v>132375.53</v>
      </c>
      <c r="D50" s="16">
        <v>132375.53</v>
      </c>
      <c r="E50" s="2">
        <v>2</v>
      </c>
      <c r="F50" s="2" t="s">
        <v>124</v>
      </c>
      <c r="G50" s="2" t="s">
        <v>19</v>
      </c>
      <c r="H50" s="3">
        <v>0.25</v>
      </c>
      <c r="I50" s="3">
        <v>0.25</v>
      </c>
      <c r="J50" s="3">
        <v>0.25</v>
      </c>
      <c r="K50" s="3">
        <v>0.25</v>
      </c>
      <c r="L50" s="4">
        <v>2023</v>
      </c>
      <c r="M50" s="4" t="s">
        <v>118</v>
      </c>
      <c r="N50" s="4" t="s">
        <v>119</v>
      </c>
      <c r="O50" s="4">
        <v>0</v>
      </c>
      <c r="P50" s="5" t="s">
        <v>22</v>
      </c>
    </row>
    <row r="51" spans="1:16" x14ac:dyDescent="0.2">
      <c r="A51" s="2">
        <v>329</v>
      </c>
      <c r="B51" s="29" t="s">
        <v>74</v>
      </c>
      <c r="C51" s="16">
        <v>10245.01</v>
      </c>
      <c r="D51" s="16">
        <v>10245.01</v>
      </c>
      <c r="E51" s="2">
        <v>4</v>
      </c>
      <c r="F51" s="2" t="s">
        <v>124</v>
      </c>
      <c r="G51" s="2" t="s">
        <v>19</v>
      </c>
      <c r="H51" s="3">
        <v>0.25</v>
      </c>
      <c r="I51" s="3">
        <v>0.25</v>
      </c>
      <c r="J51" s="3">
        <v>0.25</v>
      </c>
      <c r="K51" s="3">
        <v>0.25</v>
      </c>
      <c r="L51" s="4">
        <v>2023</v>
      </c>
      <c r="M51" s="4" t="s">
        <v>118</v>
      </c>
      <c r="N51" s="4" t="s">
        <v>119</v>
      </c>
      <c r="O51" s="4">
        <v>0</v>
      </c>
      <c r="P51" s="5" t="s">
        <v>22</v>
      </c>
    </row>
    <row r="52" spans="1:16" x14ac:dyDescent="0.2">
      <c r="A52" s="2">
        <v>331</v>
      </c>
      <c r="B52" s="29" t="s">
        <v>75</v>
      </c>
      <c r="C52" s="16">
        <v>108175.49</v>
      </c>
      <c r="D52" s="16">
        <v>108175.49</v>
      </c>
      <c r="E52" s="2">
        <v>3</v>
      </c>
      <c r="F52" s="2" t="s">
        <v>124</v>
      </c>
      <c r="G52" s="2" t="s">
        <v>19</v>
      </c>
      <c r="H52" s="3">
        <v>0.25</v>
      </c>
      <c r="I52" s="3">
        <v>0.25</v>
      </c>
      <c r="J52" s="3">
        <v>0.25</v>
      </c>
      <c r="K52" s="3">
        <v>0.25</v>
      </c>
      <c r="L52" s="4">
        <v>2023</v>
      </c>
      <c r="M52" s="4" t="s">
        <v>118</v>
      </c>
      <c r="N52" s="4" t="s">
        <v>119</v>
      </c>
      <c r="O52" s="4">
        <v>0</v>
      </c>
      <c r="P52" s="5" t="s">
        <v>22</v>
      </c>
    </row>
    <row r="53" spans="1:16" x14ac:dyDescent="0.2">
      <c r="A53" s="2">
        <v>333</v>
      </c>
      <c r="B53" s="29" t="s">
        <v>76</v>
      </c>
      <c r="C53" s="16">
        <v>0</v>
      </c>
      <c r="D53" s="16">
        <v>0</v>
      </c>
      <c r="E53" s="2"/>
      <c r="F53" s="2"/>
      <c r="G53" s="2"/>
      <c r="H53" s="3"/>
      <c r="I53" s="3"/>
      <c r="J53" s="3"/>
      <c r="K53" s="3"/>
      <c r="L53" s="4"/>
      <c r="M53" s="4"/>
      <c r="N53" s="4"/>
      <c r="O53" s="4"/>
      <c r="P53" s="5"/>
    </row>
    <row r="54" spans="1:16" x14ac:dyDescent="0.2">
      <c r="A54" s="2">
        <v>334</v>
      </c>
      <c r="B54" s="29" t="s">
        <v>77</v>
      </c>
      <c r="C54" s="16">
        <v>44080</v>
      </c>
      <c r="D54" s="16">
        <v>44080</v>
      </c>
      <c r="E54" s="2">
        <v>5</v>
      </c>
      <c r="F54" s="2" t="s">
        <v>124</v>
      </c>
      <c r="G54" s="2" t="s">
        <v>19</v>
      </c>
      <c r="H54" s="3"/>
      <c r="I54" s="3"/>
      <c r="J54" s="3">
        <v>0.5</v>
      </c>
      <c r="K54" s="3">
        <v>0.5</v>
      </c>
      <c r="L54" s="4">
        <v>2023</v>
      </c>
      <c r="M54" s="4" t="s">
        <v>118</v>
      </c>
      <c r="N54" s="4" t="s">
        <v>119</v>
      </c>
      <c r="O54" s="4">
        <v>0</v>
      </c>
      <c r="P54" s="5" t="s">
        <v>22</v>
      </c>
    </row>
    <row r="55" spans="1:16" x14ac:dyDescent="0.2">
      <c r="A55" s="2">
        <v>336</v>
      </c>
      <c r="B55" s="29" t="s">
        <v>78</v>
      </c>
      <c r="C55" s="16">
        <v>108.02</v>
      </c>
      <c r="D55" s="16">
        <v>108.02</v>
      </c>
      <c r="E55" s="2"/>
      <c r="F55" s="2"/>
      <c r="G55" s="2"/>
      <c r="H55" s="3"/>
      <c r="I55" s="3"/>
      <c r="J55" s="3"/>
      <c r="K55" s="3"/>
      <c r="L55" s="4"/>
      <c r="M55" s="4"/>
      <c r="N55" s="4"/>
      <c r="O55" s="4"/>
      <c r="P55" s="5"/>
    </row>
    <row r="56" spans="1:16" x14ac:dyDescent="0.2">
      <c r="A56" s="2">
        <v>337</v>
      </c>
      <c r="B56" s="29" t="s">
        <v>79</v>
      </c>
      <c r="C56" s="16">
        <v>0</v>
      </c>
      <c r="D56" s="16">
        <v>0</v>
      </c>
      <c r="E56" s="2"/>
      <c r="F56" s="2"/>
      <c r="G56" s="2"/>
      <c r="H56" s="3"/>
      <c r="I56" s="3"/>
      <c r="J56" s="3"/>
      <c r="K56" s="3"/>
      <c r="L56" s="4"/>
      <c r="M56" s="4"/>
      <c r="N56" s="4"/>
      <c r="O56" s="4"/>
      <c r="P56" s="5"/>
    </row>
    <row r="57" spans="1:16" x14ac:dyDescent="0.2">
      <c r="A57" s="2">
        <v>338</v>
      </c>
      <c r="B57" s="29" t="s">
        <v>80</v>
      </c>
      <c r="C57" s="16">
        <v>464490.77</v>
      </c>
      <c r="D57" s="16">
        <v>464490.77</v>
      </c>
      <c r="E57" s="2">
        <v>12</v>
      </c>
      <c r="F57" s="2" t="s">
        <v>124</v>
      </c>
      <c r="G57" s="2" t="s">
        <v>19</v>
      </c>
      <c r="H57" s="3">
        <v>0.25</v>
      </c>
      <c r="I57" s="3">
        <v>0.25</v>
      </c>
      <c r="J57" s="3">
        <v>0.25</v>
      </c>
      <c r="K57" s="3">
        <v>0.25</v>
      </c>
      <c r="L57" s="4">
        <v>2023</v>
      </c>
      <c r="M57" s="4" t="s">
        <v>118</v>
      </c>
      <c r="N57" s="4" t="s">
        <v>119</v>
      </c>
      <c r="O57" s="4">
        <v>0</v>
      </c>
      <c r="P57" s="5" t="s">
        <v>22</v>
      </c>
    </row>
    <row r="58" spans="1:16" x14ac:dyDescent="0.2">
      <c r="A58" s="2">
        <v>339</v>
      </c>
      <c r="B58" s="29" t="s">
        <v>81</v>
      </c>
      <c r="C58" s="16">
        <v>449581.17</v>
      </c>
      <c r="D58" s="16">
        <v>449581.17</v>
      </c>
      <c r="E58" s="2">
        <v>12</v>
      </c>
      <c r="F58" s="2" t="s">
        <v>124</v>
      </c>
      <c r="G58" s="2" t="s">
        <v>19</v>
      </c>
      <c r="H58" s="3">
        <v>0.25</v>
      </c>
      <c r="I58" s="3">
        <v>0.25</v>
      </c>
      <c r="J58" s="3">
        <v>0.25</v>
      </c>
      <c r="K58" s="3">
        <v>0.25</v>
      </c>
      <c r="L58" s="4">
        <v>2023</v>
      </c>
      <c r="M58" s="4" t="s">
        <v>118</v>
      </c>
      <c r="N58" s="4" t="s">
        <v>119</v>
      </c>
      <c r="O58" s="4">
        <v>0</v>
      </c>
      <c r="P58" s="5" t="s">
        <v>22</v>
      </c>
    </row>
    <row r="59" spans="1:16" x14ac:dyDescent="0.2">
      <c r="A59" s="2">
        <v>340</v>
      </c>
      <c r="B59" s="29" t="s">
        <v>82</v>
      </c>
      <c r="C59" s="16">
        <v>0</v>
      </c>
      <c r="D59" s="16">
        <v>0</v>
      </c>
      <c r="E59" s="2"/>
      <c r="F59" s="2"/>
      <c r="G59" s="2"/>
      <c r="H59" s="3"/>
      <c r="I59" s="3"/>
      <c r="J59" s="3"/>
      <c r="K59" s="3"/>
      <c r="L59" s="4"/>
      <c r="M59" s="4"/>
      <c r="N59" s="4"/>
      <c r="O59" s="4"/>
      <c r="P59" s="5"/>
    </row>
    <row r="60" spans="1:16" x14ac:dyDescent="0.2">
      <c r="A60" s="2">
        <v>341</v>
      </c>
      <c r="B60" s="29" t="s">
        <v>83</v>
      </c>
      <c r="C60" s="16">
        <v>24973.64</v>
      </c>
      <c r="D60" s="16">
        <v>24973.64</v>
      </c>
      <c r="E60" s="2"/>
      <c r="F60" s="2"/>
      <c r="G60" s="2"/>
      <c r="H60" s="3"/>
      <c r="I60" s="3"/>
      <c r="J60" s="3"/>
      <c r="K60" s="3"/>
      <c r="L60" s="4"/>
      <c r="M60" s="4"/>
      <c r="N60" s="4"/>
      <c r="O60" s="4"/>
      <c r="P60" s="5"/>
    </row>
    <row r="61" spans="1:16" x14ac:dyDescent="0.2">
      <c r="A61" s="2">
        <v>345</v>
      </c>
      <c r="B61" s="29" t="s">
        <v>84</v>
      </c>
      <c r="C61" s="16">
        <v>25405.46</v>
      </c>
      <c r="D61" s="16">
        <v>25405.46</v>
      </c>
      <c r="E61" s="2">
        <v>5</v>
      </c>
      <c r="F61" s="2" t="s">
        <v>124</v>
      </c>
      <c r="G61" s="2" t="s">
        <v>19</v>
      </c>
      <c r="H61" s="3">
        <v>0.25</v>
      </c>
      <c r="I61" s="3">
        <v>0.25</v>
      </c>
      <c r="J61" s="3">
        <v>0.25</v>
      </c>
      <c r="K61" s="3">
        <v>0.25</v>
      </c>
      <c r="L61" s="4">
        <v>2023</v>
      </c>
      <c r="M61" s="4" t="s">
        <v>118</v>
      </c>
      <c r="N61" s="4" t="s">
        <v>119</v>
      </c>
      <c r="O61" s="4">
        <v>0</v>
      </c>
      <c r="P61" s="5" t="s">
        <v>22</v>
      </c>
    </row>
    <row r="62" spans="1:16" x14ac:dyDescent="0.2">
      <c r="A62" s="2">
        <v>349</v>
      </c>
      <c r="B62" s="29" t="s">
        <v>115</v>
      </c>
      <c r="C62" s="16">
        <v>409.43</v>
      </c>
      <c r="D62" s="16">
        <v>409.43</v>
      </c>
      <c r="E62" s="2">
        <v>12</v>
      </c>
      <c r="F62" s="2" t="s">
        <v>124</v>
      </c>
      <c r="G62" s="2" t="s">
        <v>19</v>
      </c>
      <c r="H62" s="3">
        <v>0.25</v>
      </c>
      <c r="I62" s="3">
        <v>0.25</v>
      </c>
      <c r="J62" s="3">
        <v>0.25</v>
      </c>
      <c r="K62" s="3">
        <v>0.25</v>
      </c>
      <c r="L62" s="4">
        <v>2023</v>
      </c>
      <c r="M62" s="4" t="s">
        <v>118</v>
      </c>
      <c r="N62" s="4" t="s">
        <v>119</v>
      </c>
      <c r="O62" s="4">
        <v>0</v>
      </c>
      <c r="P62" s="5" t="s">
        <v>22</v>
      </c>
    </row>
    <row r="63" spans="1:16" x14ac:dyDescent="0.2">
      <c r="A63" s="2">
        <v>351</v>
      </c>
      <c r="B63" s="29" t="s">
        <v>85</v>
      </c>
      <c r="C63" s="16">
        <v>29362.43</v>
      </c>
      <c r="D63" s="16">
        <v>29362.43</v>
      </c>
      <c r="E63" s="2"/>
      <c r="F63" s="2"/>
      <c r="G63" s="2"/>
      <c r="H63" s="3"/>
      <c r="I63" s="3"/>
      <c r="J63" s="3"/>
      <c r="K63" s="3"/>
      <c r="L63" s="4"/>
      <c r="M63" s="4"/>
      <c r="N63" s="4"/>
      <c r="O63" s="4"/>
      <c r="P63" s="5"/>
    </row>
    <row r="64" spans="1:16" x14ac:dyDescent="0.2">
      <c r="A64" s="2">
        <v>353</v>
      </c>
      <c r="B64" s="29" t="s">
        <v>86</v>
      </c>
      <c r="C64" s="16">
        <v>2345.0100000000002</v>
      </c>
      <c r="D64" s="16">
        <v>2345.0100000000002</v>
      </c>
      <c r="E64" s="2"/>
      <c r="F64" s="2"/>
      <c r="G64" s="2"/>
      <c r="H64" s="3"/>
      <c r="I64" s="3"/>
      <c r="J64" s="3"/>
      <c r="K64" s="3"/>
      <c r="L64" s="4"/>
      <c r="M64" s="4"/>
      <c r="N64" s="4"/>
      <c r="O64" s="4"/>
      <c r="P64" s="5"/>
    </row>
    <row r="65" spans="1:16" ht="30" x14ac:dyDescent="0.2">
      <c r="A65" s="2">
        <v>354</v>
      </c>
      <c r="B65" s="29" t="s">
        <v>87</v>
      </c>
      <c r="C65" s="16">
        <v>0</v>
      </c>
      <c r="D65" s="16">
        <v>0</v>
      </c>
      <c r="E65" s="2"/>
      <c r="F65" s="2"/>
      <c r="G65" s="2"/>
      <c r="H65" s="3"/>
      <c r="I65" s="3"/>
      <c r="J65" s="3"/>
      <c r="K65" s="3"/>
      <c r="L65" s="4"/>
      <c r="M65" s="4"/>
      <c r="N65" s="4"/>
      <c r="O65" s="4"/>
      <c r="P65" s="5"/>
    </row>
    <row r="66" spans="1:16" x14ac:dyDescent="0.2">
      <c r="A66" s="2">
        <v>355</v>
      </c>
      <c r="B66" s="29" t="s">
        <v>88</v>
      </c>
      <c r="C66" s="16">
        <v>23010.33</v>
      </c>
      <c r="D66" s="16">
        <v>23010.33</v>
      </c>
      <c r="E66" s="2">
        <v>7</v>
      </c>
      <c r="F66" s="2" t="s">
        <v>124</v>
      </c>
      <c r="G66" s="2" t="s">
        <v>19</v>
      </c>
      <c r="H66" s="3">
        <v>0.25</v>
      </c>
      <c r="I66" s="3">
        <v>0.25</v>
      </c>
      <c r="J66" s="3">
        <v>0.25</v>
      </c>
      <c r="K66" s="3">
        <v>0.25</v>
      </c>
      <c r="L66" s="4">
        <v>2023</v>
      </c>
      <c r="M66" s="4" t="s">
        <v>118</v>
      </c>
      <c r="N66" s="4" t="s">
        <v>119</v>
      </c>
      <c r="O66" s="4">
        <v>0</v>
      </c>
      <c r="P66" s="5" t="s">
        <v>22</v>
      </c>
    </row>
    <row r="67" spans="1:16" x14ac:dyDescent="0.2">
      <c r="A67" s="2">
        <v>357</v>
      </c>
      <c r="B67" s="29" t="s">
        <v>89</v>
      </c>
      <c r="C67" s="16">
        <v>31769.77</v>
      </c>
      <c r="D67" s="16">
        <v>31769.77</v>
      </c>
      <c r="E67" s="2"/>
      <c r="F67" s="2"/>
      <c r="G67" s="2"/>
      <c r="H67" s="3"/>
      <c r="I67" s="3"/>
      <c r="J67" s="3"/>
      <c r="K67" s="3"/>
      <c r="L67" s="4"/>
      <c r="M67" s="4"/>
      <c r="N67" s="4"/>
      <c r="O67" s="4"/>
      <c r="P67" s="5"/>
    </row>
    <row r="68" spans="1:16" x14ac:dyDescent="0.2">
      <c r="A68" s="2">
        <v>358</v>
      </c>
      <c r="B68" s="29" t="s">
        <v>90</v>
      </c>
      <c r="C68" s="16">
        <v>724259</v>
      </c>
      <c r="D68" s="16">
        <v>724259</v>
      </c>
      <c r="E68" s="2">
        <v>12</v>
      </c>
      <c r="F68" s="2" t="s">
        <v>124</v>
      </c>
      <c r="G68" s="2" t="s">
        <v>19</v>
      </c>
      <c r="H68" s="3">
        <v>0.25</v>
      </c>
      <c r="I68" s="3">
        <v>0.25</v>
      </c>
      <c r="J68" s="3">
        <v>0.25</v>
      </c>
      <c r="K68" s="3">
        <v>0.25</v>
      </c>
      <c r="L68" s="4">
        <v>2023</v>
      </c>
      <c r="M68" s="4" t="s">
        <v>118</v>
      </c>
      <c r="N68" s="4" t="s">
        <v>119</v>
      </c>
      <c r="O68" s="4">
        <v>0</v>
      </c>
      <c r="P68" s="5" t="s">
        <v>22</v>
      </c>
    </row>
    <row r="69" spans="1:16" x14ac:dyDescent="0.2">
      <c r="A69" s="2">
        <v>359</v>
      </c>
      <c r="B69" s="29" t="s">
        <v>91</v>
      </c>
      <c r="C69" s="16">
        <v>5220</v>
      </c>
      <c r="D69" s="16">
        <v>5220</v>
      </c>
      <c r="E69" s="2"/>
      <c r="F69" s="2"/>
      <c r="G69" s="2"/>
      <c r="H69" s="3"/>
      <c r="I69" s="3"/>
      <c r="J69" s="3"/>
      <c r="K69" s="3"/>
      <c r="L69" s="4"/>
      <c r="M69" s="4"/>
      <c r="N69" s="4"/>
      <c r="O69" s="4"/>
      <c r="P69" s="5"/>
    </row>
    <row r="70" spans="1:16" x14ac:dyDescent="0.2">
      <c r="A70" s="2">
        <v>362</v>
      </c>
      <c r="B70" s="29" t="s">
        <v>92</v>
      </c>
      <c r="C70" s="16">
        <v>98796.93</v>
      </c>
      <c r="D70" s="16">
        <v>98796.93</v>
      </c>
      <c r="E70" s="2">
        <v>10</v>
      </c>
      <c r="F70" s="2" t="s">
        <v>124</v>
      </c>
      <c r="G70" s="2" t="s">
        <v>19</v>
      </c>
      <c r="H70" s="3">
        <v>0.25</v>
      </c>
      <c r="I70" s="3">
        <v>0.25</v>
      </c>
      <c r="J70" s="3">
        <v>0.25</v>
      </c>
      <c r="K70" s="3">
        <v>0.25</v>
      </c>
      <c r="L70" s="4">
        <v>2023</v>
      </c>
      <c r="M70" s="4" t="s">
        <v>118</v>
      </c>
      <c r="N70" s="4" t="s">
        <v>119</v>
      </c>
      <c r="O70" s="4">
        <v>0</v>
      </c>
      <c r="P70" s="5" t="s">
        <v>22</v>
      </c>
    </row>
    <row r="71" spans="1:16" x14ac:dyDescent="0.2">
      <c r="A71" s="2">
        <v>365</v>
      </c>
      <c r="B71" s="29" t="s">
        <v>93</v>
      </c>
      <c r="C71" s="16">
        <v>0</v>
      </c>
      <c r="D71" s="16">
        <v>0</v>
      </c>
      <c r="E71" s="2"/>
      <c r="F71" s="2"/>
      <c r="G71" s="2"/>
      <c r="H71" s="3"/>
      <c r="I71" s="3"/>
      <c r="J71" s="3"/>
      <c r="K71" s="3"/>
      <c r="L71" s="4"/>
      <c r="M71" s="4"/>
      <c r="N71" s="4"/>
      <c r="O71" s="4"/>
      <c r="P71" s="5"/>
    </row>
    <row r="72" spans="1:16" x14ac:dyDescent="0.2">
      <c r="A72" s="2">
        <v>371</v>
      </c>
      <c r="B72" s="29" t="s">
        <v>94</v>
      </c>
      <c r="C72" s="16">
        <v>51401</v>
      </c>
      <c r="D72" s="16">
        <v>51401</v>
      </c>
      <c r="E72" s="2">
        <v>5</v>
      </c>
      <c r="F72" s="2" t="s">
        <v>125</v>
      </c>
      <c r="G72" s="2" t="s">
        <v>19</v>
      </c>
      <c r="H72" s="3">
        <v>0.25</v>
      </c>
      <c r="I72" s="3">
        <v>0.25</v>
      </c>
      <c r="J72" s="3">
        <v>0.25</v>
      </c>
      <c r="K72" s="3">
        <v>0.25</v>
      </c>
      <c r="L72" s="4">
        <v>2023</v>
      </c>
      <c r="M72" s="4" t="s">
        <v>118</v>
      </c>
      <c r="N72" s="4" t="s">
        <v>119</v>
      </c>
      <c r="O72" s="4">
        <v>0</v>
      </c>
      <c r="P72" s="5" t="s">
        <v>22</v>
      </c>
    </row>
    <row r="73" spans="1:16" x14ac:dyDescent="0.2">
      <c r="A73" s="2">
        <v>372</v>
      </c>
      <c r="B73" s="29" t="s">
        <v>95</v>
      </c>
      <c r="C73" s="16">
        <v>29354.51</v>
      </c>
      <c r="D73" s="16">
        <v>29354.51</v>
      </c>
      <c r="E73" s="2">
        <v>4</v>
      </c>
      <c r="F73" s="2" t="s">
        <v>126</v>
      </c>
      <c r="G73" s="2" t="s">
        <v>19</v>
      </c>
      <c r="H73" s="3">
        <v>0.25</v>
      </c>
      <c r="I73" s="3">
        <v>0.25</v>
      </c>
      <c r="J73" s="3">
        <v>0.25</v>
      </c>
      <c r="K73" s="3">
        <v>0.25</v>
      </c>
      <c r="L73" s="4">
        <v>2023</v>
      </c>
      <c r="M73" s="4" t="s">
        <v>118</v>
      </c>
      <c r="N73" s="4" t="s">
        <v>119</v>
      </c>
      <c r="O73" s="4">
        <v>0</v>
      </c>
      <c r="P73" s="5" t="s">
        <v>22</v>
      </c>
    </row>
    <row r="74" spans="1:16" x14ac:dyDescent="0.2">
      <c r="A74" s="2">
        <v>375</v>
      </c>
      <c r="B74" s="29" t="s">
        <v>96</v>
      </c>
      <c r="C74" s="16">
        <v>151218.67000000001</v>
      </c>
      <c r="D74" s="16">
        <v>151218.67000000001</v>
      </c>
      <c r="E74" s="2">
        <v>4</v>
      </c>
      <c r="F74" s="2" t="s">
        <v>124</v>
      </c>
      <c r="G74" s="2" t="s">
        <v>19</v>
      </c>
      <c r="H74" s="3">
        <v>0.25</v>
      </c>
      <c r="I74" s="3">
        <v>0.25</v>
      </c>
      <c r="J74" s="3">
        <v>0.25</v>
      </c>
      <c r="K74" s="3">
        <v>0.25</v>
      </c>
      <c r="L74" s="4">
        <v>2023</v>
      </c>
      <c r="M74" s="4" t="s">
        <v>118</v>
      </c>
      <c r="N74" s="4" t="s">
        <v>119</v>
      </c>
      <c r="O74" s="4">
        <v>0</v>
      </c>
      <c r="P74" s="5" t="s">
        <v>22</v>
      </c>
    </row>
    <row r="75" spans="1:16" x14ac:dyDescent="0.2">
      <c r="A75" s="2">
        <v>378</v>
      </c>
      <c r="B75" s="29" t="s">
        <v>97</v>
      </c>
      <c r="C75" s="16">
        <v>0</v>
      </c>
      <c r="D75" s="16">
        <v>0</v>
      </c>
      <c r="E75" s="2"/>
      <c r="F75" s="2"/>
      <c r="G75" s="2"/>
      <c r="H75" s="3"/>
      <c r="I75" s="3"/>
      <c r="J75" s="3"/>
      <c r="K75" s="3"/>
      <c r="L75" s="4"/>
      <c r="M75" s="4"/>
      <c r="N75" s="4"/>
      <c r="O75" s="4"/>
      <c r="P75" s="5"/>
    </row>
    <row r="76" spans="1:16" x14ac:dyDescent="0.2">
      <c r="A76" s="2">
        <v>381</v>
      </c>
      <c r="B76" s="29" t="s">
        <v>98</v>
      </c>
      <c r="C76" s="16">
        <v>0</v>
      </c>
      <c r="D76" s="16">
        <v>0</v>
      </c>
      <c r="E76" s="2"/>
      <c r="F76" s="2"/>
      <c r="G76" s="2"/>
      <c r="H76" s="3"/>
      <c r="I76" s="3"/>
      <c r="J76" s="3"/>
      <c r="K76" s="3"/>
      <c r="L76" s="4"/>
      <c r="M76" s="4"/>
      <c r="N76" s="4"/>
      <c r="O76" s="4"/>
      <c r="P76" s="5"/>
    </row>
    <row r="77" spans="1:16" ht="45" x14ac:dyDescent="0.2">
      <c r="A77" s="2">
        <v>382</v>
      </c>
      <c r="B77" s="29" t="s">
        <v>99</v>
      </c>
      <c r="C77" s="16">
        <v>94131</v>
      </c>
      <c r="D77" s="16">
        <v>94131</v>
      </c>
      <c r="E77" s="2"/>
      <c r="F77" s="2"/>
      <c r="G77" s="2"/>
      <c r="H77" s="3"/>
      <c r="I77" s="3"/>
      <c r="J77" s="3"/>
      <c r="K77" s="3"/>
      <c r="L77" s="4"/>
      <c r="M77" s="4"/>
      <c r="N77" s="4"/>
      <c r="O77" s="4"/>
      <c r="P77" s="5"/>
    </row>
    <row r="78" spans="1:16" x14ac:dyDescent="0.2">
      <c r="A78" s="2">
        <v>383</v>
      </c>
      <c r="B78" s="29" t="s">
        <v>100</v>
      </c>
      <c r="C78" s="16">
        <v>13277.68</v>
      </c>
      <c r="D78" s="16">
        <v>13277.68</v>
      </c>
      <c r="E78" s="2"/>
      <c r="F78" s="2"/>
      <c r="G78" s="2"/>
      <c r="H78" s="3"/>
      <c r="I78" s="3"/>
      <c r="J78" s="3"/>
      <c r="K78" s="3"/>
      <c r="L78" s="4"/>
      <c r="M78" s="4"/>
      <c r="N78" s="4"/>
      <c r="O78" s="4"/>
      <c r="P78" s="5"/>
    </row>
    <row r="79" spans="1:16" x14ac:dyDescent="0.2">
      <c r="A79" s="2">
        <v>385</v>
      </c>
      <c r="B79" s="29" t="s">
        <v>116</v>
      </c>
      <c r="C79" s="16"/>
      <c r="D79" s="16"/>
      <c r="E79" s="2"/>
      <c r="F79" s="2"/>
      <c r="G79" s="2"/>
      <c r="H79" s="3"/>
      <c r="I79" s="3"/>
      <c r="J79" s="3"/>
      <c r="K79" s="3"/>
      <c r="L79" s="4"/>
      <c r="M79" s="4"/>
      <c r="N79" s="4"/>
      <c r="O79" s="4"/>
      <c r="P79" s="5"/>
    </row>
    <row r="80" spans="1:16" x14ac:dyDescent="0.2">
      <c r="A80" s="2">
        <v>392</v>
      </c>
      <c r="B80" s="29" t="s">
        <v>101</v>
      </c>
      <c r="C80" s="16">
        <v>18744</v>
      </c>
      <c r="D80" s="16">
        <v>18744</v>
      </c>
      <c r="E80" s="2">
        <v>7</v>
      </c>
      <c r="F80" s="2" t="s">
        <v>124</v>
      </c>
      <c r="G80" s="2" t="s">
        <v>19</v>
      </c>
      <c r="H80" s="3">
        <v>0.25</v>
      </c>
      <c r="I80" s="3">
        <v>0.25</v>
      </c>
      <c r="J80" s="3">
        <v>0.25</v>
      </c>
      <c r="K80" s="3">
        <v>0.25</v>
      </c>
      <c r="L80" s="4">
        <v>2023</v>
      </c>
      <c r="M80" s="4" t="s">
        <v>118</v>
      </c>
      <c r="N80" s="4" t="s">
        <v>119</v>
      </c>
      <c r="O80" s="4">
        <v>0</v>
      </c>
      <c r="P80" s="5" t="s">
        <v>22</v>
      </c>
    </row>
    <row r="81" spans="1:16" x14ac:dyDescent="0.2">
      <c r="A81" s="2">
        <v>395</v>
      </c>
      <c r="B81" s="29" t="s">
        <v>102</v>
      </c>
      <c r="C81" s="16">
        <v>7</v>
      </c>
      <c r="D81" s="16">
        <v>7</v>
      </c>
      <c r="E81" s="2">
        <v>4</v>
      </c>
      <c r="F81" s="2" t="s">
        <v>124</v>
      </c>
      <c r="G81" s="2" t="s">
        <v>19</v>
      </c>
      <c r="H81" s="3">
        <v>0.25</v>
      </c>
      <c r="I81" s="3">
        <v>0.25</v>
      </c>
      <c r="J81" s="3">
        <v>0.25</v>
      </c>
      <c r="K81" s="3">
        <v>0.25</v>
      </c>
      <c r="L81" s="4">
        <v>2023</v>
      </c>
      <c r="M81" s="4" t="s">
        <v>118</v>
      </c>
      <c r="N81" s="4" t="s">
        <v>119</v>
      </c>
      <c r="O81" s="4">
        <v>0</v>
      </c>
      <c r="P81" s="5" t="s">
        <v>22</v>
      </c>
    </row>
    <row r="82" spans="1:16" x14ac:dyDescent="0.2">
      <c r="A82" s="2">
        <v>399</v>
      </c>
      <c r="B82" s="29" t="s">
        <v>103</v>
      </c>
      <c r="C82" s="16"/>
      <c r="D82" s="16"/>
      <c r="E82" s="2"/>
      <c r="F82" s="2"/>
      <c r="G82" s="2"/>
      <c r="H82" s="3"/>
      <c r="I82" s="3"/>
      <c r="J82" s="3"/>
      <c r="K82" s="3"/>
      <c r="L82" s="4"/>
      <c r="M82" s="4"/>
      <c r="N82" s="4"/>
      <c r="O82" s="4"/>
      <c r="P82" s="5"/>
    </row>
    <row r="83" spans="1:16" s="24" customFormat="1" x14ac:dyDescent="0.2">
      <c r="A83" s="18"/>
      <c r="B83" s="19" t="s">
        <v>104</v>
      </c>
      <c r="C83" s="20">
        <f>SUM(C41:C82)</f>
        <v>3095326.0399999996</v>
      </c>
      <c r="D83" s="20">
        <f>SUM(D41:D82)</f>
        <v>3095326.0399999996</v>
      </c>
      <c r="E83" s="27"/>
      <c r="F83" s="18"/>
      <c r="G83" s="18"/>
      <c r="H83" s="21"/>
      <c r="I83" s="21"/>
      <c r="J83" s="21"/>
      <c r="K83" s="21"/>
      <c r="L83" s="4"/>
      <c r="M83" s="22"/>
      <c r="N83" s="22"/>
      <c r="O83" s="22"/>
      <c r="P83" s="23"/>
    </row>
    <row r="84" spans="1:16" x14ac:dyDescent="0.2">
      <c r="A84" s="2">
        <v>531</v>
      </c>
      <c r="B84" s="29" t="s">
        <v>105</v>
      </c>
      <c r="C84" s="17"/>
      <c r="D84" s="17"/>
      <c r="E84" s="2"/>
      <c r="F84" s="2"/>
      <c r="G84" s="2"/>
      <c r="H84" s="3"/>
      <c r="I84" s="3"/>
      <c r="J84" s="3"/>
      <c r="K84" s="3"/>
      <c r="L84" s="4"/>
      <c r="M84" s="4"/>
      <c r="N84" s="4"/>
      <c r="O84" s="4"/>
      <c r="P84" s="5"/>
    </row>
    <row r="85" spans="1:16" x14ac:dyDescent="0.2">
      <c r="A85" s="2">
        <v>532</v>
      </c>
      <c r="B85" s="29" t="s">
        <v>106</v>
      </c>
      <c r="C85" s="16"/>
      <c r="D85" s="16"/>
      <c r="E85" s="2"/>
      <c r="F85" s="2"/>
      <c r="G85" s="2"/>
      <c r="H85" s="3"/>
      <c r="I85" s="3"/>
      <c r="J85" s="3"/>
      <c r="K85" s="3"/>
      <c r="L85" s="4"/>
      <c r="M85" s="4"/>
      <c r="N85" s="4"/>
      <c r="O85" s="4"/>
      <c r="P85" s="5"/>
    </row>
    <row r="86" spans="1:16" x14ac:dyDescent="0.2">
      <c r="A86" s="2">
        <v>512</v>
      </c>
      <c r="B86" s="29" t="s">
        <v>107</v>
      </c>
      <c r="C86" s="16"/>
      <c r="D86" s="16"/>
      <c r="E86" s="2"/>
      <c r="F86" s="2"/>
      <c r="G86" s="2"/>
      <c r="H86" s="3"/>
      <c r="I86" s="3"/>
      <c r="J86" s="3"/>
      <c r="K86" s="3"/>
      <c r="L86" s="4"/>
      <c r="M86" s="4"/>
      <c r="N86" s="4"/>
      <c r="O86" s="4"/>
      <c r="P86" s="5"/>
    </row>
    <row r="87" spans="1:16" x14ac:dyDescent="0.2">
      <c r="A87" s="2">
        <v>515</v>
      </c>
      <c r="B87" s="29" t="s">
        <v>108</v>
      </c>
      <c r="C87" s="16">
        <v>12998.99</v>
      </c>
      <c r="D87" s="16">
        <v>12998.99</v>
      </c>
      <c r="E87" s="2">
        <v>1</v>
      </c>
      <c r="F87" s="2" t="s">
        <v>179</v>
      </c>
      <c r="G87" s="2" t="s">
        <v>19</v>
      </c>
      <c r="H87" s="3"/>
      <c r="I87" s="3"/>
      <c r="J87" s="3"/>
      <c r="K87" s="3">
        <v>1</v>
      </c>
      <c r="L87" s="4">
        <v>2023</v>
      </c>
      <c r="M87" s="4" t="s">
        <v>118</v>
      </c>
      <c r="N87" s="4" t="s">
        <v>119</v>
      </c>
      <c r="O87" s="4">
        <v>0</v>
      </c>
      <c r="P87" s="5" t="s">
        <v>22</v>
      </c>
    </row>
    <row r="88" spans="1:16" x14ac:dyDescent="0.2">
      <c r="A88" s="2">
        <v>523</v>
      </c>
      <c r="B88" s="29" t="s">
        <v>117</v>
      </c>
      <c r="C88" s="16"/>
      <c r="D88" s="16"/>
      <c r="E88" s="2"/>
      <c r="F88" s="2"/>
      <c r="G88" s="2"/>
      <c r="H88" s="3"/>
      <c r="I88" s="3"/>
      <c r="J88" s="3"/>
      <c r="K88" s="3"/>
      <c r="L88" s="4"/>
      <c r="M88" s="4"/>
      <c r="N88" s="4"/>
      <c r="O88" s="4"/>
      <c r="P88" s="5"/>
    </row>
    <row r="89" spans="1:16" x14ac:dyDescent="0.2">
      <c r="A89" s="2">
        <v>541</v>
      </c>
      <c r="B89" s="29" t="s">
        <v>129</v>
      </c>
      <c r="C89" s="16"/>
      <c r="D89" s="16"/>
      <c r="E89" s="2"/>
      <c r="F89" s="2"/>
      <c r="G89" s="2"/>
      <c r="H89" s="3"/>
      <c r="I89" s="3"/>
      <c r="J89" s="3"/>
      <c r="K89" s="3"/>
      <c r="L89" s="4"/>
      <c r="M89" s="4"/>
      <c r="N89" s="4"/>
      <c r="O89" s="4"/>
      <c r="P89" s="5"/>
    </row>
    <row r="90" spans="1:16" x14ac:dyDescent="0.2">
      <c r="A90" s="2">
        <v>565</v>
      </c>
      <c r="B90" s="29" t="s">
        <v>109</v>
      </c>
      <c r="C90" s="16"/>
      <c r="D90" s="16"/>
      <c r="E90" s="2"/>
      <c r="F90" s="2"/>
      <c r="G90" s="2"/>
      <c r="H90" s="3"/>
      <c r="I90" s="3"/>
      <c r="J90" s="3"/>
      <c r="K90" s="3"/>
      <c r="L90" s="4"/>
      <c r="M90" s="4"/>
      <c r="N90" s="4"/>
      <c r="O90" s="4"/>
      <c r="P90" s="5"/>
    </row>
    <row r="91" spans="1:16" x14ac:dyDescent="0.2">
      <c r="A91" s="2">
        <v>591</v>
      </c>
      <c r="B91" s="29" t="s">
        <v>110</v>
      </c>
      <c r="C91" s="16"/>
      <c r="D91" s="16"/>
      <c r="E91" s="2"/>
      <c r="F91" s="2"/>
      <c r="G91" s="2"/>
      <c r="H91" s="3"/>
      <c r="I91" s="3"/>
      <c r="J91" s="3"/>
      <c r="K91" s="3"/>
      <c r="L91" s="4"/>
      <c r="M91" s="4"/>
      <c r="N91" s="4"/>
      <c r="O91" s="4"/>
      <c r="P91" s="5"/>
    </row>
    <row r="92" spans="1:16" x14ac:dyDescent="0.2">
      <c r="A92" s="2">
        <v>569</v>
      </c>
      <c r="B92" s="29" t="s">
        <v>128</v>
      </c>
      <c r="C92" s="16"/>
      <c r="D92" s="16"/>
      <c r="E92" s="2"/>
      <c r="F92" s="2"/>
      <c r="G92" s="2"/>
      <c r="H92" s="3"/>
      <c r="I92" s="3"/>
      <c r="J92" s="3"/>
      <c r="K92" s="3"/>
      <c r="L92" s="4"/>
      <c r="M92" s="4"/>
      <c r="N92" s="4"/>
      <c r="O92" s="4"/>
      <c r="P92" s="5"/>
    </row>
    <row r="93" spans="1:16" s="24" customFormat="1" x14ac:dyDescent="0.2">
      <c r="A93" s="18"/>
      <c r="B93" s="19" t="s">
        <v>111</v>
      </c>
      <c r="C93" s="25">
        <f>SUM(C84:C92)</f>
        <v>12998.99</v>
      </c>
      <c r="D93" s="25">
        <f>SUM(D84:D92)</f>
        <v>12998.99</v>
      </c>
      <c r="E93" s="18"/>
      <c r="F93" s="18"/>
      <c r="G93" s="18"/>
      <c r="H93" s="21"/>
      <c r="I93" s="21"/>
      <c r="J93" s="21"/>
      <c r="K93" s="21"/>
      <c r="L93" s="22"/>
      <c r="M93" s="22"/>
      <c r="N93" s="22"/>
      <c r="O93" s="22"/>
      <c r="P93" s="23"/>
    </row>
    <row r="94" spans="1:16" x14ac:dyDescent="0.2">
      <c r="A94" s="2"/>
      <c r="B94" s="2"/>
      <c r="C94" s="2"/>
      <c r="D94" s="17"/>
      <c r="E94" s="2"/>
      <c r="F94" s="2"/>
      <c r="G94" s="2"/>
      <c r="H94" s="3"/>
      <c r="I94" s="3"/>
      <c r="J94" s="3"/>
      <c r="K94" s="3"/>
      <c r="L94" s="4"/>
      <c r="M94" s="4"/>
      <c r="N94" s="4"/>
      <c r="O94" s="4"/>
      <c r="P94" s="5"/>
    </row>
    <row r="95" spans="1:16" x14ac:dyDescent="0.2">
      <c r="A95" s="6"/>
      <c r="B95" s="6"/>
      <c r="C95" s="6"/>
      <c r="D95" s="6"/>
      <c r="E95" s="6"/>
      <c r="F95" s="6"/>
      <c r="G95" s="6"/>
      <c r="H95" s="7"/>
      <c r="I95" s="7"/>
      <c r="J95" s="7"/>
      <c r="K95" s="7"/>
      <c r="L95" s="8"/>
      <c r="M95" s="8"/>
      <c r="N95" s="8"/>
      <c r="O95" s="8"/>
      <c r="P95" s="9"/>
    </row>
    <row r="96" spans="1:16" ht="16" thickBot="1" x14ac:dyDescent="0.25">
      <c r="A96" s="10"/>
      <c r="B96" s="10"/>
      <c r="C96" s="10"/>
      <c r="D96" s="10"/>
      <c r="E96" s="10"/>
      <c r="F96" s="10"/>
      <c r="G96" s="10"/>
      <c r="H96" s="11"/>
      <c r="I96" s="11"/>
      <c r="J96" s="11"/>
      <c r="K96" s="11"/>
      <c r="L96" s="12"/>
      <c r="M96" s="12"/>
      <c r="N96" s="12"/>
      <c r="O96" s="12"/>
      <c r="P96" s="13"/>
    </row>
    <row r="98" spans="1:16" ht="17" thickBot="1" x14ac:dyDescent="0.25">
      <c r="B98" s="26" t="s">
        <v>127</v>
      </c>
      <c r="C98" s="30">
        <f>C40+C83+C93</f>
        <v>4470637.24</v>
      </c>
      <c r="D98" s="30">
        <f>D40+D83+D93</f>
        <v>4470637.24</v>
      </c>
    </row>
    <row r="99" spans="1:16" ht="17" thickTop="1" thickBot="1" x14ac:dyDescent="0.25"/>
    <row r="100" spans="1:16" x14ac:dyDescent="0.2">
      <c r="A100" s="121" t="s">
        <v>17</v>
      </c>
      <c r="B100" s="122"/>
      <c r="C100" s="122"/>
      <c r="D100" s="122"/>
      <c r="E100" s="122"/>
      <c r="F100" s="123"/>
      <c r="G100" s="14"/>
      <c r="H100" s="15"/>
      <c r="I100" s="15"/>
      <c r="J100" s="15"/>
      <c r="K100" s="15"/>
      <c r="L100" s="15"/>
      <c r="M100" s="15"/>
      <c r="N100" s="15"/>
      <c r="O100" s="15"/>
      <c r="P100" s="15"/>
    </row>
    <row r="101" spans="1:16" ht="16" thickBot="1" x14ac:dyDescent="0.25">
      <c r="A101" s="124"/>
      <c r="B101" s="125"/>
      <c r="C101" s="125"/>
      <c r="D101" s="125"/>
      <c r="E101" s="125"/>
      <c r="F101" s="126"/>
      <c r="G101" s="14"/>
      <c r="H101" s="15"/>
      <c r="I101" s="15"/>
      <c r="J101" s="15"/>
      <c r="K101" s="15"/>
      <c r="L101" s="15"/>
      <c r="M101" s="15"/>
      <c r="N101" s="15"/>
      <c r="O101" s="15"/>
      <c r="P101" s="15"/>
    </row>
    <row r="102" spans="1:16" ht="16" thickBot="1" x14ac:dyDescent="0.25">
      <c r="A102" s="127" t="s">
        <v>18</v>
      </c>
      <c r="B102" s="128"/>
      <c r="C102" s="128"/>
      <c r="D102" s="128"/>
      <c r="E102" s="128"/>
      <c r="F102" s="129"/>
      <c r="G102" s="14"/>
      <c r="H102" s="15"/>
      <c r="I102" s="15"/>
      <c r="J102" s="15"/>
      <c r="K102" s="15"/>
      <c r="L102" s="15"/>
      <c r="M102" s="15"/>
      <c r="N102" s="15"/>
      <c r="O102" s="15"/>
      <c r="P102" s="15"/>
    </row>
    <row r="103" spans="1:16" ht="16" thickBot="1" x14ac:dyDescent="0.25">
      <c r="A103" s="130" t="s">
        <v>19</v>
      </c>
      <c r="B103" s="131"/>
      <c r="C103" s="130" t="s">
        <v>20</v>
      </c>
      <c r="D103" s="132"/>
      <c r="E103" s="132"/>
      <c r="F103" s="131"/>
      <c r="G103" s="14"/>
      <c r="H103" s="15"/>
      <c r="I103" s="15"/>
      <c r="J103" s="15"/>
      <c r="K103" s="15"/>
      <c r="L103" s="15"/>
      <c r="M103" s="15"/>
      <c r="N103" s="15"/>
      <c r="O103" s="15"/>
      <c r="P103" s="15"/>
    </row>
    <row r="104" spans="1:16" ht="16" thickBot="1" x14ac:dyDescent="0.25">
      <c r="A104" s="130" t="s">
        <v>13</v>
      </c>
      <c r="B104" s="131"/>
      <c r="C104" s="130" t="s">
        <v>21</v>
      </c>
      <c r="D104" s="132"/>
      <c r="E104" s="132"/>
      <c r="F104" s="131"/>
      <c r="G104" s="14"/>
      <c r="H104" s="15"/>
      <c r="I104" s="15"/>
      <c r="J104" s="15"/>
      <c r="K104" s="15"/>
      <c r="L104" s="15"/>
      <c r="M104" s="15"/>
      <c r="N104" s="15"/>
      <c r="O104" s="15"/>
      <c r="P104" s="15"/>
    </row>
    <row r="105" spans="1:16" x14ac:dyDescent="0.2">
      <c r="A105" s="139"/>
      <c r="B105" s="139"/>
      <c r="C105" s="139"/>
      <c r="D105" s="139"/>
      <c r="E105" s="139"/>
      <c r="F105" s="139"/>
      <c r="G105" s="14"/>
      <c r="H105" s="15"/>
      <c r="I105" s="15"/>
      <c r="J105" s="15"/>
      <c r="K105" s="15"/>
      <c r="L105" s="15"/>
      <c r="M105" s="15"/>
      <c r="N105" s="15"/>
      <c r="O105" s="15"/>
      <c r="P105" s="15"/>
    </row>
    <row r="106" spans="1:16" ht="16" thickBot="1" x14ac:dyDescent="0.25">
      <c r="A106" s="14"/>
      <c r="B106" s="14"/>
      <c r="C106" s="14"/>
      <c r="D106" s="14"/>
      <c r="E106" s="14"/>
      <c r="F106" s="14"/>
      <c r="G106" s="14"/>
      <c r="H106" s="15"/>
      <c r="I106" s="15"/>
      <c r="J106" s="15"/>
      <c r="K106" s="15"/>
      <c r="L106" s="15"/>
      <c r="M106" s="15"/>
      <c r="N106" s="15"/>
      <c r="O106" s="15"/>
      <c r="P106" s="15"/>
    </row>
    <row r="107" spans="1:16" ht="22" thickBot="1" x14ac:dyDescent="0.25">
      <c r="A107" s="148" t="s">
        <v>33</v>
      </c>
      <c r="B107" s="149"/>
      <c r="C107" s="149"/>
      <c r="D107" s="149"/>
      <c r="E107" s="149"/>
      <c r="F107" s="149"/>
      <c r="G107" s="150"/>
      <c r="H107" s="15"/>
      <c r="I107" s="15"/>
      <c r="J107" s="15"/>
      <c r="K107" s="15"/>
      <c r="L107" s="15"/>
      <c r="M107" s="15"/>
      <c r="N107" s="15"/>
      <c r="O107" s="15"/>
      <c r="P107" s="15"/>
    </row>
    <row r="108" spans="1:16" ht="15.75" customHeight="1" x14ac:dyDescent="0.2">
      <c r="A108" s="151" t="s">
        <v>22</v>
      </c>
      <c r="B108" s="152"/>
      <c r="C108" s="152" t="s">
        <v>23</v>
      </c>
      <c r="D108" s="152"/>
      <c r="E108" s="152"/>
      <c r="F108" s="152"/>
      <c r="G108" s="153"/>
      <c r="H108" s="15"/>
      <c r="I108" s="15"/>
      <c r="J108" s="15"/>
      <c r="K108" s="15"/>
      <c r="L108" s="15"/>
      <c r="M108" s="15"/>
      <c r="N108" s="15"/>
      <c r="O108" s="15"/>
      <c r="P108" s="15"/>
    </row>
    <row r="109" spans="1:16" x14ac:dyDescent="0.2">
      <c r="A109" s="133" t="s">
        <v>24</v>
      </c>
      <c r="B109" s="134"/>
      <c r="C109" s="134" t="s">
        <v>25</v>
      </c>
      <c r="D109" s="134"/>
      <c r="E109" s="134"/>
      <c r="F109" s="134"/>
      <c r="G109" s="135"/>
      <c r="H109" s="15"/>
      <c r="I109" s="15"/>
      <c r="J109" s="15"/>
      <c r="K109" s="15"/>
      <c r="L109" s="15"/>
      <c r="M109" s="15"/>
      <c r="N109" s="15"/>
      <c r="O109" s="15"/>
      <c r="P109" s="15"/>
    </row>
    <row r="110" spans="1:16" ht="16" thickBot="1" x14ac:dyDescent="0.25">
      <c r="A110" s="136" t="s">
        <v>26</v>
      </c>
      <c r="B110" s="137"/>
      <c r="C110" s="137" t="s">
        <v>27</v>
      </c>
      <c r="D110" s="137"/>
      <c r="E110" s="137"/>
      <c r="F110" s="137"/>
      <c r="G110" s="138"/>
      <c r="H110" s="15"/>
      <c r="I110" s="15"/>
      <c r="J110" s="15"/>
      <c r="K110" s="15"/>
      <c r="L110" s="15"/>
      <c r="M110" s="15"/>
      <c r="N110" s="15"/>
      <c r="O110" s="15"/>
      <c r="P110" s="15"/>
    </row>
    <row r="111" spans="1:16" ht="36" customHeight="1" thickBot="1" x14ac:dyDescent="0.25">
      <c r="A111" s="143" t="s">
        <v>28</v>
      </c>
      <c r="B111" s="144"/>
      <c r="C111" s="144"/>
      <c r="D111" s="144"/>
      <c r="E111" s="144"/>
      <c r="F111" s="144"/>
      <c r="G111" s="144"/>
      <c r="H111" s="144"/>
      <c r="I111" s="144"/>
      <c r="J111" s="144"/>
      <c r="K111" s="144"/>
      <c r="L111" s="144"/>
      <c r="M111" s="144"/>
      <c r="N111" s="144"/>
      <c r="O111" s="144"/>
      <c r="P111" s="144"/>
    </row>
    <row r="112" spans="1:16" ht="22" thickBot="1" x14ac:dyDescent="0.25">
      <c r="A112" s="145" t="s">
        <v>29</v>
      </c>
      <c r="B112" s="146"/>
      <c r="C112" s="146"/>
      <c r="D112" s="146"/>
      <c r="E112" s="146"/>
      <c r="F112" s="146"/>
      <c r="G112" s="146"/>
      <c r="H112" s="146"/>
      <c r="I112" s="146"/>
      <c r="J112" s="146"/>
      <c r="K112" s="146"/>
      <c r="L112" s="146"/>
      <c r="M112" s="146"/>
      <c r="N112" s="146"/>
      <c r="O112" s="146"/>
      <c r="P112" s="147"/>
    </row>
    <row r="113" spans="1:16" ht="20" thickBot="1" x14ac:dyDescent="0.25">
      <c r="A113" s="140" t="s">
        <v>30</v>
      </c>
      <c r="B113" s="141"/>
      <c r="C113" s="141"/>
      <c r="D113" s="141"/>
      <c r="E113" s="141"/>
      <c r="F113" s="141"/>
      <c r="G113" s="141"/>
      <c r="H113" s="141"/>
      <c r="I113" s="141"/>
      <c r="J113" s="141"/>
      <c r="K113" s="141"/>
      <c r="L113" s="141"/>
      <c r="M113" s="141"/>
      <c r="N113" s="141"/>
      <c r="O113" s="141"/>
      <c r="P113" s="142"/>
    </row>
    <row r="114" spans="1:16" ht="15.75" customHeight="1" x14ac:dyDescent="0.2">
      <c r="A114" s="95" t="s">
        <v>32</v>
      </c>
      <c r="B114" s="96"/>
      <c r="C114" s="96"/>
      <c r="D114" s="96"/>
      <c r="E114" s="96"/>
      <c r="F114" s="96"/>
      <c r="G114" s="96"/>
      <c r="H114" s="96"/>
      <c r="I114" s="96"/>
      <c r="J114" s="96"/>
      <c r="K114" s="96"/>
      <c r="L114" s="96"/>
      <c r="M114" s="96"/>
      <c r="N114" s="96"/>
      <c r="O114" s="96"/>
      <c r="P114" s="97"/>
    </row>
    <row r="115" spans="1:16" x14ac:dyDescent="0.2">
      <c r="A115" s="98"/>
      <c r="B115" s="99"/>
      <c r="C115" s="99"/>
      <c r="D115" s="99"/>
      <c r="E115" s="99"/>
      <c r="F115" s="99"/>
      <c r="G115" s="99"/>
      <c r="H115" s="99"/>
      <c r="I115" s="99"/>
      <c r="J115" s="99"/>
      <c r="K115" s="99"/>
      <c r="L115" s="99"/>
      <c r="M115" s="99"/>
      <c r="N115" s="99"/>
      <c r="O115" s="99"/>
      <c r="P115" s="100"/>
    </row>
    <row r="116" spans="1:16" ht="15.75" customHeight="1" x14ac:dyDescent="0.2">
      <c r="A116" s="98"/>
      <c r="B116" s="99"/>
      <c r="C116" s="99"/>
      <c r="D116" s="99"/>
      <c r="E116" s="99"/>
      <c r="F116" s="99"/>
      <c r="G116" s="99"/>
      <c r="H116" s="99"/>
      <c r="I116" s="99"/>
      <c r="J116" s="99"/>
      <c r="K116" s="99"/>
      <c r="L116" s="99"/>
      <c r="M116" s="99"/>
      <c r="N116" s="99"/>
      <c r="O116" s="99"/>
      <c r="P116" s="100"/>
    </row>
    <row r="117" spans="1:16" x14ac:dyDescent="0.2">
      <c r="A117" s="98"/>
      <c r="B117" s="99"/>
      <c r="C117" s="99"/>
      <c r="D117" s="99"/>
      <c r="E117" s="99"/>
      <c r="F117" s="99"/>
      <c r="G117" s="99"/>
      <c r="H117" s="99"/>
      <c r="I117" s="99"/>
      <c r="J117" s="99"/>
      <c r="K117" s="99"/>
      <c r="L117" s="99"/>
      <c r="M117" s="99"/>
      <c r="N117" s="99"/>
      <c r="O117" s="99"/>
      <c r="P117" s="100"/>
    </row>
    <row r="118" spans="1:16" x14ac:dyDescent="0.2">
      <c r="A118" s="98"/>
      <c r="B118" s="99"/>
      <c r="C118" s="99"/>
      <c r="D118" s="99"/>
      <c r="E118" s="99"/>
      <c r="F118" s="99"/>
      <c r="G118" s="99"/>
      <c r="H118" s="99"/>
      <c r="I118" s="99"/>
      <c r="J118" s="99"/>
      <c r="K118" s="99"/>
      <c r="L118" s="99"/>
      <c r="M118" s="99"/>
      <c r="N118" s="99"/>
      <c r="O118" s="99"/>
      <c r="P118" s="100"/>
    </row>
    <row r="119" spans="1:16" x14ac:dyDescent="0.2">
      <c r="A119" s="98"/>
      <c r="B119" s="99"/>
      <c r="C119" s="99"/>
      <c r="D119" s="99"/>
      <c r="E119" s="99"/>
      <c r="F119" s="99"/>
      <c r="G119" s="99"/>
      <c r="H119" s="99"/>
      <c r="I119" s="99"/>
      <c r="J119" s="99"/>
      <c r="K119" s="99"/>
      <c r="L119" s="99"/>
      <c r="M119" s="99"/>
      <c r="N119" s="99"/>
      <c r="O119" s="99"/>
      <c r="P119" s="100"/>
    </row>
    <row r="120" spans="1:16" x14ac:dyDescent="0.2">
      <c r="A120" s="98"/>
      <c r="B120" s="99"/>
      <c r="C120" s="99"/>
      <c r="D120" s="99"/>
      <c r="E120" s="99"/>
      <c r="F120" s="99"/>
      <c r="G120" s="99"/>
      <c r="H120" s="99"/>
      <c r="I120" s="99"/>
      <c r="J120" s="99"/>
      <c r="K120" s="99"/>
      <c r="L120" s="99"/>
      <c r="M120" s="99"/>
      <c r="N120" s="99"/>
      <c r="O120" s="99"/>
      <c r="P120" s="100"/>
    </row>
    <row r="121" spans="1:16" x14ac:dyDescent="0.2">
      <c r="A121" s="98"/>
      <c r="B121" s="99"/>
      <c r="C121" s="99"/>
      <c r="D121" s="99"/>
      <c r="E121" s="99"/>
      <c r="F121" s="99"/>
      <c r="G121" s="99"/>
      <c r="H121" s="99"/>
      <c r="I121" s="99"/>
      <c r="J121" s="99"/>
      <c r="K121" s="99"/>
      <c r="L121" s="99"/>
      <c r="M121" s="99"/>
      <c r="N121" s="99"/>
      <c r="O121" s="99"/>
      <c r="P121" s="100"/>
    </row>
    <row r="122" spans="1:16" ht="16" thickBot="1" x14ac:dyDescent="0.25">
      <c r="A122" s="101"/>
      <c r="B122" s="102"/>
      <c r="C122" s="102"/>
      <c r="D122" s="102"/>
      <c r="E122" s="102"/>
      <c r="F122" s="102"/>
      <c r="G122" s="102"/>
      <c r="H122" s="102"/>
      <c r="I122" s="102"/>
      <c r="J122" s="102"/>
      <c r="K122" s="102"/>
      <c r="L122" s="102"/>
      <c r="M122" s="102"/>
      <c r="N122" s="102"/>
      <c r="O122" s="102"/>
      <c r="P122" s="103"/>
    </row>
    <row r="124" spans="1:16" x14ac:dyDescent="0.2">
      <c r="B124" s="15"/>
      <c r="C124" s="15"/>
      <c r="D124" s="15"/>
      <c r="E124" s="15"/>
      <c r="F124" s="15"/>
      <c r="G124" s="15"/>
    </row>
    <row r="125" spans="1:16" x14ac:dyDescent="0.2">
      <c r="B125" s="104" t="s">
        <v>34</v>
      </c>
      <c r="C125" s="104"/>
      <c r="D125" s="104"/>
      <c r="E125" s="104"/>
      <c r="F125" s="15"/>
      <c r="G125" s="15"/>
    </row>
    <row r="126" spans="1:16" x14ac:dyDescent="0.2">
      <c r="B126" s="104"/>
      <c r="C126" s="104"/>
      <c r="D126" s="104"/>
      <c r="E126" s="104"/>
      <c r="F126" s="15"/>
      <c r="G126" s="15"/>
    </row>
  </sheetData>
  <sheetProtection autoFilter="0" pivotTables="0"/>
  <mergeCells count="36">
    <mergeCell ref="A113:P113"/>
    <mergeCell ref="A111:P111"/>
    <mergeCell ref="A112:P112"/>
    <mergeCell ref="A107:G107"/>
    <mergeCell ref="A108:B108"/>
    <mergeCell ref="C108:G108"/>
    <mergeCell ref="A104:B104"/>
    <mergeCell ref="C104:F104"/>
    <mergeCell ref="A109:B109"/>
    <mergeCell ref="C109:G109"/>
    <mergeCell ref="A110:B110"/>
    <mergeCell ref="C110:G110"/>
    <mergeCell ref="A105:B105"/>
    <mergeCell ref="C105:F105"/>
    <mergeCell ref="N4:N5"/>
    <mergeCell ref="O4:O5"/>
    <mergeCell ref="A100:F101"/>
    <mergeCell ref="A102:F102"/>
    <mergeCell ref="A103:B103"/>
    <mergeCell ref="C103:F103"/>
    <mergeCell ref="A114:P122"/>
    <mergeCell ref="B125:E126"/>
    <mergeCell ref="P4:P5"/>
    <mergeCell ref="A1:P1"/>
    <mergeCell ref="A2:P2"/>
    <mergeCell ref="A3:P3"/>
    <mergeCell ref="A4:A5"/>
    <mergeCell ref="B4:B5"/>
    <mergeCell ref="C4:C5"/>
    <mergeCell ref="D4:D5"/>
    <mergeCell ref="E4:E5"/>
    <mergeCell ref="F4:F5"/>
    <mergeCell ref="G4:G5"/>
    <mergeCell ref="H4:K4"/>
    <mergeCell ref="L4:L5"/>
    <mergeCell ref="M4:M5"/>
  </mergeCells>
  <pageMargins left="0.25" right="0.25" top="0.75" bottom="0.75" header="0.3" footer="0.3"/>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2"/>
  <sheetViews>
    <sheetView workbookViewId="0">
      <selection activeCell="D8" sqref="D8"/>
    </sheetView>
  </sheetViews>
  <sheetFormatPr baseColWidth="10" defaultRowHeight="15" x14ac:dyDescent="0.2"/>
  <cols>
    <col min="2" max="2" width="20.6640625" customWidth="1"/>
    <col min="3" max="3" width="30" customWidth="1"/>
    <col min="4" max="4" width="16.5" customWidth="1"/>
    <col min="5" max="6" width="16" customWidth="1"/>
    <col min="7" max="7" width="12.83203125" hidden="1" customWidth="1"/>
    <col min="9" max="9" width="15" customWidth="1"/>
    <col min="10" max="10" width="13" customWidth="1"/>
    <col min="12" max="12" width="14.1640625" customWidth="1"/>
  </cols>
  <sheetData>
    <row r="1" spans="1:14" ht="21" x14ac:dyDescent="0.25">
      <c r="B1" s="156" t="s">
        <v>35</v>
      </c>
      <c r="C1" s="156"/>
      <c r="D1" s="156"/>
      <c r="E1" s="156"/>
      <c r="F1" s="156"/>
      <c r="G1" s="156"/>
    </row>
    <row r="2" spans="1:14" x14ac:dyDescent="0.2">
      <c r="B2" s="157" t="s">
        <v>137</v>
      </c>
      <c r="C2" s="157"/>
      <c r="D2" s="157"/>
      <c r="E2" s="157"/>
      <c r="F2" s="157"/>
      <c r="G2" s="157"/>
    </row>
    <row r="3" spans="1:14" ht="16" thickBot="1" x14ac:dyDescent="0.25">
      <c r="B3" s="157" t="s">
        <v>138</v>
      </c>
      <c r="C3" s="157"/>
      <c r="D3" s="157"/>
      <c r="E3" s="157"/>
      <c r="F3" s="157"/>
      <c r="G3" s="157"/>
    </row>
    <row r="4" spans="1:14" ht="31" thickTop="1" x14ac:dyDescent="0.2">
      <c r="B4" s="158" t="s">
        <v>139</v>
      </c>
      <c r="C4" s="159"/>
      <c r="D4" s="32" t="s">
        <v>140</v>
      </c>
      <c r="E4" s="33" t="s">
        <v>141</v>
      </c>
      <c r="F4" s="32" t="s">
        <v>142</v>
      </c>
      <c r="G4" s="34" t="s">
        <v>143</v>
      </c>
    </row>
    <row r="5" spans="1:14" x14ac:dyDescent="0.2">
      <c r="A5" s="35"/>
      <c r="B5" s="160" t="s">
        <v>144</v>
      </c>
      <c r="C5" s="161"/>
      <c r="D5" s="36">
        <v>10228778.17</v>
      </c>
      <c r="E5" s="36">
        <v>0</v>
      </c>
      <c r="F5" s="36">
        <f>D5+E5</f>
        <v>10228778.17</v>
      </c>
      <c r="G5" s="37">
        <f>+D5+E5</f>
        <v>10228778.17</v>
      </c>
    </row>
    <row r="6" spans="1:14" x14ac:dyDescent="0.2">
      <c r="A6" s="35"/>
      <c r="B6" s="154" t="s">
        <v>145</v>
      </c>
      <c r="C6" s="155"/>
      <c r="D6" s="38">
        <v>3983181</v>
      </c>
      <c r="E6" s="39">
        <v>0</v>
      </c>
      <c r="F6" s="38">
        <f>D6+E6</f>
        <v>3983181</v>
      </c>
      <c r="G6" s="37">
        <f>+D6+E6</f>
        <v>3983181</v>
      </c>
    </row>
    <row r="7" spans="1:14" x14ac:dyDescent="0.2">
      <c r="A7" s="35"/>
      <c r="B7" s="154" t="s">
        <v>146</v>
      </c>
      <c r="C7" s="155"/>
      <c r="D7" s="40">
        <v>1300000</v>
      </c>
      <c r="E7" s="38">
        <v>0</v>
      </c>
      <c r="F7" s="38">
        <f>D7+E7</f>
        <v>1300000</v>
      </c>
      <c r="G7" s="37">
        <f>+D7+E7</f>
        <v>1300000</v>
      </c>
      <c r="J7" s="41"/>
    </row>
    <row r="8" spans="1:14" x14ac:dyDescent="0.2">
      <c r="A8" s="35"/>
      <c r="B8" s="42" t="s">
        <v>147</v>
      </c>
      <c r="C8" s="43"/>
      <c r="D8" s="44">
        <v>120005.43</v>
      </c>
      <c r="E8" s="45">
        <v>0</v>
      </c>
      <c r="F8" s="45">
        <f>D8+E8</f>
        <v>120005.43</v>
      </c>
      <c r="G8" s="46">
        <f>D8+E8</f>
        <v>120005.43</v>
      </c>
      <c r="J8" s="41"/>
    </row>
    <row r="9" spans="1:14" x14ac:dyDescent="0.2">
      <c r="A9" s="35"/>
      <c r="B9" s="47" t="s">
        <v>148</v>
      </c>
      <c r="C9" s="48"/>
      <c r="D9" s="40"/>
      <c r="E9" s="45"/>
      <c r="F9" s="45"/>
      <c r="G9" s="46"/>
      <c r="I9" s="41"/>
      <c r="J9" s="41"/>
    </row>
    <row r="10" spans="1:14" ht="16" thickBot="1" x14ac:dyDescent="0.25">
      <c r="A10" s="35"/>
      <c r="B10" s="49" t="s">
        <v>146</v>
      </c>
      <c r="C10" s="50"/>
      <c r="D10" s="51"/>
      <c r="E10" s="52"/>
      <c r="F10" s="52"/>
      <c r="G10" s="53"/>
      <c r="I10" s="41"/>
      <c r="J10" s="41"/>
    </row>
    <row r="11" spans="1:14" s="24" customFormat="1" ht="17" thickTop="1" thickBot="1" x14ac:dyDescent="0.25">
      <c r="B11" s="26" t="s">
        <v>149</v>
      </c>
      <c r="C11" s="54"/>
      <c r="D11" s="55">
        <f>SUM(D5:D10)</f>
        <v>15631964.6</v>
      </c>
      <c r="E11" s="55">
        <f>SUM(E5:E8)</f>
        <v>0</v>
      </c>
      <c r="F11" s="55">
        <f>SUM(F5:F8)</f>
        <v>15631964.6</v>
      </c>
      <c r="G11" s="55">
        <f>SUM(G5:G10)</f>
        <v>15631964.6</v>
      </c>
      <c r="L11" s="56"/>
      <c r="M11" s="56"/>
    </row>
    <row r="12" spans="1:14" ht="16" thickTop="1" x14ac:dyDescent="0.2">
      <c r="J12" s="41"/>
    </row>
    <row r="13" spans="1:14" ht="16" thickBot="1" x14ac:dyDescent="0.25">
      <c r="B13" s="157" t="s">
        <v>150</v>
      </c>
      <c r="C13" s="157"/>
      <c r="D13" s="157"/>
      <c r="E13" s="157"/>
      <c r="F13" s="157"/>
      <c r="G13" s="157"/>
      <c r="J13" s="41"/>
    </row>
    <row r="14" spans="1:14" ht="43" customHeight="1" thickTop="1" thickBot="1" x14ac:dyDescent="0.25">
      <c r="B14" s="57" t="s">
        <v>151</v>
      </c>
      <c r="C14" s="58" t="s">
        <v>152</v>
      </c>
      <c r="D14" s="58" t="s">
        <v>140</v>
      </c>
      <c r="E14" s="59" t="s">
        <v>141</v>
      </c>
      <c r="F14" s="58" t="s">
        <v>142</v>
      </c>
      <c r="G14" s="60" t="s">
        <v>153</v>
      </c>
      <c r="H14" s="61"/>
      <c r="I14" s="35"/>
    </row>
    <row r="15" spans="1:14" s="35" customFormat="1" ht="17" thickTop="1" thickBot="1" x14ac:dyDescent="0.25">
      <c r="B15" s="162" t="s">
        <v>154</v>
      </c>
      <c r="C15" s="62"/>
      <c r="D15" s="63">
        <f>SUM(D16:D20)</f>
        <v>3983181</v>
      </c>
      <c r="E15" s="63">
        <f t="shared" ref="E15:G15" si="0">SUM(E16:E20)</f>
        <v>0</v>
      </c>
      <c r="F15" s="63">
        <f t="shared" si="0"/>
        <v>3983181</v>
      </c>
      <c r="G15" s="64">
        <f t="shared" si="0"/>
        <v>10034660.810000001</v>
      </c>
      <c r="J15" s="65"/>
      <c r="M15" s="66"/>
      <c r="N15" s="65"/>
    </row>
    <row r="16" spans="1:14" s="35" customFormat="1" ht="17" thickTop="1" thickBot="1" x14ac:dyDescent="0.25">
      <c r="B16" s="162"/>
      <c r="C16" s="67" t="s">
        <v>155</v>
      </c>
      <c r="D16" s="68">
        <v>3313988</v>
      </c>
      <c r="E16" s="68">
        <v>0</v>
      </c>
      <c r="F16" s="68">
        <f>+D16+E16</f>
        <v>3313988</v>
      </c>
      <c r="G16" s="69">
        <v>8824106.8699999992</v>
      </c>
      <c r="M16" s="65"/>
      <c r="N16" s="65"/>
    </row>
    <row r="17" spans="2:14" s="35" customFormat="1" ht="30" thickTop="1" thickBot="1" x14ac:dyDescent="0.25">
      <c r="B17" s="162"/>
      <c r="C17" s="67" t="s">
        <v>156</v>
      </c>
      <c r="D17" s="68">
        <v>150000</v>
      </c>
      <c r="E17" s="70">
        <v>0</v>
      </c>
      <c r="F17" s="68">
        <f t="shared" ref="F17:F19" si="1">+D17+E17</f>
        <v>150000</v>
      </c>
      <c r="G17" s="69">
        <v>225387.13</v>
      </c>
      <c r="J17" s="65"/>
    </row>
    <row r="18" spans="2:14" s="35" customFormat="1" ht="17" thickTop="1" thickBot="1" x14ac:dyDescent="0.25">
      <c r="B18" s="162"/>
      <c r="C18" s="67" t="s">
        <v>157</v>
      </c>
      <c r="D18" s="68">
        <v>519193</v>
      </c>
      <c r="E18" s="68">
        <v>0</v>
      </c>
      <c r="F18" s="68">
        <f t="shared" si="1"/>
        <v>519193</v>
      </c>
      <c r="G18" s="69">
        <v>985166.81</v>
      </c>
    </row>
    <row r="19" spans="2:14" s="35" customFormat="1" ht="30" thickTop="1" thickBot="1" x14ac:dyDescent="0.25">
      <c r="B19" s="162"/>
      <c r="C19" s="67" t="s">
        <v>158</v>
      </c>
      <c r="D19" s="68">
        <v>0</v>
      </c>
      <c r="E19" s="68">
        <v>0</v>
      </c>
      <c r="F19" s="68">
        <f t="shared" si="1"/>
        <v>0</v>
      </c>
      <c r="G19" s="69"/>
      <c r="N19" s="65"/>
    </row>
    <row r="20" spans="2:14" s="35" customFormat="1" ht="17" thickTop="1" thickBot="1" x14ac:dyDescent="0.25">
      <c r="B20" s="162"/>
      <c r="C20" s="71"/>
      <c r="D20" s="68"/>
      <c r="E20" s="68"/>
      <c r="F20" s="68"/>
      <c r="G20" s="69"/>
    </row>
    <row r="21" spans="2:14" s="35" customFormat="1" ht="17" thickTop="1" thickBot="1" x14ac:dyDescent="0.25">
      <c r="B21" s="72"/>
      <c r="C21" s="71"/>
      <c r="D21" s="63">
        <f>SUM(D22:D25)</f>
        <v>10228778.17</v>
      </c>
      <c r="E21" s="63">
        <f t="shared" ref="E21:F21" si="2">SUM(E22:E25)</f>
        <v>0</v>
      </c>
      <c r="F21" s="63">
        <f t="shared" si="2"/>
        <v>10228778.17</v>
      </c>
      <c r="G21" s="69"/>
    </row>
    <row r="22" spans="2:14" s="35" customFormat="1" ht="17" thickTop="1" thickBot="1" x14ac:dyDescent="0.25">
      <c r="B22" s="162" t="s">
        <v>159</v>
      </c>
      <c r="C22" s="67" t="s">
        <v>155</v>
      </c>
      <c r="D22" s="68">
        <v>9603062.6199999992</v>
      </c>
      <c r="E22" s="73">
        <v>0</v>
      </c>
      <c r="F22" s="73">
        <f>D22+E22</f>
        <v>9603062.6199999992</v>
      </c>
      <c r="G22" s="64">
        <f t="shared" ref="G22" si="3">SUM(G23:G25)</f>
        <v>5134622.91</v>
      </c>
      <c r="J22" s="65"/>
    </row>
    <row r="23" spans="2:14" s="35" customFormat="1" ht="30" thickTop="1" thickBot="1" x14ac:dyDescent="0.25">
      <c r="B23" s="162"/>
      <c r="C23" s="67" t="s">
        <v>156</v>
      </c>
      <c r="D23" s="68">
        <v>116210</v>
      </c>
      <c r="E23" s="68">
        <v>0</v>
      </c>
      <c r="F23" s="73">
        <f t="shared" ref="F23:F25" si="4">D23+E23</f>
        <v>116210</v>
      </c>
      <c r="G23" s="69">
        <v>4447448.3499999996</v>
      </c>
    </row>
    <row r="24" spans="2:14" s="35" customFormat="1" ht="17" thickTop="1" thickBot="1" x14ac:dyDescent="0.25">
      <c r="B24" s="162"/>
      <c r="C24" s="67" t="s">
        <v>157</v>
      </c>
      <c r="D24" s="68">
        <v>509505.55</v>
      </c>
      <c r="E24" s="68">
        <v>0</v>
      </c>
      <c r="F24" s="73">
        <f t="shared" si="4"/>
        <v>509505.55</v>
      </c>
      <c r="G24" s="69">
        <v>134122.41</v>
      </c>
      <c r="J24" s="65"/>
      <c r="K24" s="65"/>
      <c r="L24" s="65"/>
    </row>
    <row r="25" spans="2:14" s="35" customFormat="1" ht="30" thickTop="1" thickBot="1" x14ac:dyDescent="0.25">
      <c r="B25" s="162"/>
      <c r="C25" s="67" t="s">
        <v>158</v>
      </c>
      <c r="D25" s="68"/>
      <c r="E25" s="68">
        <v>0</v>
      </c>
      <c r="F25" s="73">
        <f t="shared" si="4"/>
        <v>0</v>
      </c>
      <c r="G25" s="69">
        <v>553052.15</v>
      </c>
      <c r="J25" s="65"/>
      <c r="K25" s="65"/>
      <c r="L25" s="65"/>
    </row>
    <row r="26" spans="2:14" s="35" customFormat="1" ht="17" thickTop="1" thickBot="1" x14ac:dyDescent="0.25">
      <c r="B26" s="72"/>
      <c r="C26" s="67"/>
      <c r="D26" s="68"/>
      <c r="E26" s="68"/>
      <c r="F26" s="68"/>
      <c r="G26" s="69"/>
      <c r="J26" s="65"/>
      <c r="K26" s="65"/>
      <c r="L26" s="65"/>
    </row>
    <row r="27" spans="2:14" s="35" customFormat="1" ht="17" thickTop="1" thickBot="1" x14ac:dyDescent="0.25">
      <c r="B27" s="72"/>
      <c r="C27" s="67"/>
      <c r="D27" s="63">
        <f>SUM(D28:D31)</f>
        <v>1300000</v>
      </c>
      <c r="E27" s="63"/>
      <c r="F27" s="63">
        <f>SUM(F28:F31)</f>
        <v>1300000</v>
      </c>
      <c r="G27" s="69"/>
      <c r="J27" s="65"/>
      <c r="K27" s="65"/>
      <c r="L27" s="65"/>
    </row>
    <row r="28" spans="2:14" s="35" customFormat="1" ht="17" thickTop="1" thickBot="1" x14ac:dyDescent="0.25">
      <c r="B28" s="162" t="s">
        <v>146</v>
      </c>
      <c r="C28" s="67" t="s">
        <v>155</v>
      </c>
      <c r="D28" s="73"/>
      <c r="E28" s="63"/>
      <c r="F28" s="63"/>
      <c r="G28" s="64">
        <f t="shared" ref="G28" si="5">SUM(G29:G31)</f>
        <v>891970.96</v>
      </c>
      <c r="J28" s="65"/>
      <c r="K28" s="65"/>
      <c r="L28" s="65"/>
    </row>
    <row r="29" spans="2:14" s="35" customFormat="1" ht="30" thickTop="1" thickBot="1" x14ac:dyDescent="0.25">
      <c r="B29" s="162"/>
      <c r="C29" s="67" t="s">
        <v>156</v>
      </c>
      <c r="D29" s="73">
        <v>415844</v>
      </c>
      <c r="E29" s="68">
        <v>0</v>
      </c>
      <c r="F29" s="68">
        <f>+D29+E29</f>
        <v>415844</v>
      </c>
      <c r="G29" s="69">
        <v>406882.39</v>
      </c>
    </row>
    <row r="30" spans="2:14" s="35" customFormat="1" ht="17" thickTop="1" thickBot="1" x14ac:dyDescent="0.25">
      <c r="B30" s="162"/>
      <c r="C30" s="67" t="s">
        <v>157</v>
      </c>
      <c r="D30" s="73">
        <v>884156</v>
      </c>
      <c r="E30" s="68">
        <v>0</v>
      </c>
      <c r="F30" s="68">
        <f t="shared" ref="F30:F31" si="6">+D30+E30</f>
        <v>884156</v>
      </c>
      <c r="G30" s="69">
        <v>450494.57</v>
      </c>
    </row>
    <row r="31" spans="2:14" s="35" customFormat="1" ht="30" thickTop="1" thickBot="1" x14ac:dyDescent="0.25">
      <c r="B31" s="162"/>
      <c r="C31" s="67" t="s">
        <v>158</v>
      </c>
      <c r="D31" s="68">
        <v>0</v>
      </c>
      <c r="E31" s="68">
        <v>0</v>
      </c>
      <c r="F31" s="68">
        <f t="shared" si="6"/>
        <v>0</v>
      </c>
      <c r="G31" s="69">
        <v>34594</v>
      </c>
      <c r="J31" s="65"/>
      <c r="K31" s="65"/>
      <c r="L31" s="65"/>
    </row>
    <row r="32" spans="2:14" s="35" customFormat="1" ht="24.75" customHeight="1" thickTop="1" thickBot="1" x14ac:dyDescent="0.25">
      <c r="B32" s="74" t="s">
        <v>160</v>
      </c>
      <c r="C32" s="62"/>
      <c r="D32" s="63">
        <f>SUM(D33:D34)</f>
        <v>120005.43</v>
      </c>
      <c r="E32" s="63">
        <f t="shared" ref="E32:G32" si="7">SUM(E33:E34)</f>
        <v>0</v>
      </c>
      <c r="F32" s="63">
        <f t="shared" si="7"/>
        <v>120005.43</v>
      </c>
      <c r="G32" s="64">
        <f t="shared" si="7"/>
        <v>214.68</v>
      </c>
      <c r="J32" s="65"/>
      <c r="K32" s="65"/>
      <c r="L32" s="65"/>
    </row>
    <row r="33" spans="1:12" s="35" customFormat="1" ht="21" customHeight="1" thickTop="1" thickBot="1" x14ac:dyDescent="0.25">
      <c r="B33" s="75" t="s">
        <v>161</v>
      </c>
      <c r="C33" s="75" t="s">
        <v>157</v>
      </c>
      <c r="D33" s="73">
        <v>120005.43</v>
      </c>
      <c r="E33" s="68"/>
      <c r="F33" s="68">
        <f>D33</f>
        <v>120005.43</v>
      </c>
      <c r="G33" s="69"/>
      <c r="J33" s="65"/>
      <c r="K33" s="65"/>
      <c r="L33" s="65"/>
    </row>
    <row r="34" spans="1:12" s="35" customFormat="1" ht="25" customHeight="1" thickTop="1" thickBot="1" x14ac:dyDescent="0.25">
      <c r="B34" s="76"/>
      <c r="C34" s="71"/>
      <c r="D34" s="68"/>
      <c r="E34" s="68">
        <v>0</v>
      </c>
      <c r="F34" s="68">
        <f>+D34+E34</f>
        <v>0</v>
      </c>
      <c r="G34" s="69">
        <v>214.68</v>
      </c>
    </row>
    <row r="35" spans="1:12" s="35" customFormat="1" ht="17" thickTop="1" thickBot="1" x14ac:dyDescent="0.25">
      <c r="B35" s="77" t="s">
        <v>162</v>
      </c>
      <c r="C35" s="71"/>
      <c r="D35" s="63">
        <f>+D15+D21+D27+D32</f>
        <v>15631964.6</v>
      </c>
      <c r="E35" s="63">
        <f t="shared" ref="E35:F35" si="8">+E15+E21+E27+E32</f>
        <v>0</v>
      </c>
      <c r="F35" s="63">
        <f t="shared" si="8"/>
        <v>15631964.6</v>
      </c>
      <c r="G35" s="64">
        <f>+G15+G22+G28+G32</f>
        <v>16061469.359999999</v>
      </c>
    </row>
    <row r="36" spans="1:12" s="35" customFormat="1" ht="16" thickTop="1" x14ac:dyDescent="0.2">
      <c r="B36" s="78"/>
      <c r="C36" s="78"/>
      <c r="D36" s="79"/>
      <c r="E36" s="79"/>
      <c r="F36" s="79"/>
      <c r="G36" s="69"/>
    </row>
    <row r="37" spans="1:12" s="35" customFormat="1" x14ac:dyDescent="0.2">
      <c r="D37" s="65"/>
      <c r="E37" s="65"/>
      <c r="F37" s="65"/>
      <c r="G37" s="65"/>
    </row>
    <row r="38" spans="1:12" s="35" customFormat="1" x14ac:dyDescent="0.2">
      <c r="D38" s="80"/>
      <c r="E38" s="80"/>
    </row>
    <row r="39" spans="1:12" s="35" customFormat="1" x14ac:dyDescent="0.2">
      <c r="D39" s="81">
        <f>D15+D21+D27</f>
        <v>15511959.17</v>
      </c>
      <c r="E39" s="80"/>
      <c r="G39" s="65"/>
      <c r="I39" s="65"/>
    </row>
    <row r="40" spans="1:12" s="35" customFormat="1" x14ac:dyDescent="0.2">
      <c r="A40" s="66"/>
      <c r="B40" s="66"/>
      <c r="C40" s="66"/>
      <c r="D40" s="82"/>
      <c r="E40" s="82"/>
      <c r="F40" s="66"/>
      <c r="G40" s="66"/>
    </row>
    <row r="41" spans="1:12" s="35" customFormat="1" x14ac:dyDescent="0.2">
      <c r="A41" s="66"/>
      <c r="B41" s="66"/>
      <c r="C41" s="66"/>
      <c r="D41" s="82"/>
      <c r="E41" s="82"/>
      <c r="F41" s="66"/>
      <c r="G41" s="66"/>
      <c r="I41" s="65"/>
    </row>
    <row r="42" spans="1:12" s="35" customFormat="1" x14ac:dyDescent="0.2">
      <c r="A42" s="66"/>
      <c r="B42" s="83"/>
      <c r="C42" s="83"/>
      <c r="D42" s="66"/>
      <c r="E42" s="66"/>
      <c r="F42" s="66"/>
      <c r="G42" s="66"/>
    </row>
    <row r="43" spans="1:12" s="35" customFormat="1" x14ac:dyDescent="0.2">
      <c r="A43" s="66"/>
      <c r="B43" s="84"/>
      <c r="C43" s="84"/>
      <c r="D43" s="84"/>
      <c r="E43" s="66"/>
      <c r="F43" s="66"/>
      <c r="G43" s="66"/>
    </row>
    <row r="44" spans="1:12" s="35" customFormat="1" x14ac:dyDescent="0.2">
      <c r="A44" s="66"/>
      <c r="B44" s="66"/>
      <c r="C44" s="66"/>
      <c r="D44" s="66"/>
      <c r="E44" s="66"/>
      <c r="F44" s="66"/>
      <c r="G44" s="66"/>
    </row>
    <row r="45" spans="1:12" s="35" customFormat="1" x14ac:dyDescent="0.2">
      <c r="A45" s="66"/>
      <c r="B45" s="84"/>
      <c r="C45" s="84"/>
      <c r="D45" s="85"/>
      <c r="E45" s="66"/>
      <c r="F45" s="66"/>
      <c r="G45" s="66"/>
    </row>
    <row r="46" spans="1:12" s="35" customFormat="1" x14ac:dyDescent="0.2">
      <c r="A46" s="66"/>
      <c r="B46" s="84"/>
      <c r="C46" s="84"/>
      <c r="D46" s="85"/>
      <c r="E46" s="66"/>
      <c r="F46" s="66"/>
      <c r="G46" s="66"/>
    </row>
    <row r="47" spans="1:12" s="35" customFormat="1" x14ac:dyDescent="0.2">
      <c r="A47" s="66"/>
      <c r="B47" s="84"/>
      <c r="C47" s="84"/>
      <c r="D47" s="85"/>
      <c r="E47" s="66"/>
      <c r="F47" s="66"/>
      <c r="G47" s="66"/>
    </row>
    <row r="48" spans="1:12" s="35" customFormat="1" x14ac:dyDescent="0.2">
      <c r="A48" s="66"/>
      <c r="B48" s="84"/>
      <c r="C48" s="84"/>
      <c r="D48" s="85"/>
      <c r="E48" s="66"/>
      <c r="F48" s="66"/>
      <c r="G48" s="66"/>
    </row>
    <row r="49" spans="1:7" s="35" customFormat="1" x14ac:dyDescent="0.2">
      <c r="A49" s="66"/>
      <c r="B49" s="84"/>
      <c r="C49" s="84"/>
      <c r="D49" s="85"/>
      <c r="E49" s="66"/>
      <c r="F49" s="66"/>
      <c r="G49" s="66"/>
    </row>
    <row r="50" spans="1:7" s="35" customFormat="1" x14ac:dyDescent="0.2">
      <c r="A50" s="66"/>
      <c r="B50" s="84"/>
      <c r="C50" s="84"/>
      <c r="D50" s="85"/>
      <c r="E50" s="66"/>
      <c r="F50" s="66"/>
      <c r="G50" s="66"/>
    </row>
    <row r="51" spans="1:7" s="35" customFormat="1" x14ac:dyDescent="0.2">
      <c r="A51" s="66"/>
      <c r="B51" s="84"/>
      <c r="C51" s="84"/>
      <c r="D51" s="66"/>
      <c r="E51" s="66"/>
      <c r="F51" s="66"/>
      <c r="G51" s="66"/>
    </row>
    <row r="52" spans="1:7" s="35" customFormat="1" x14ac:dyDescent="0.2">
      <c r="A52" s="66"/>
      <c r="B52" s="84"/>
      <c r="C52" s="84"/>
      <c r="D52" s="66"/>
      <c r="E52" s="66"/>
      <c r="F52" s="66"/>
      <c r="G52" s="66"/>
    </row>
    <row r="53" spans="1:7" s="35" customFormat="1" x14ac:dyDescent="0.2">
      <c r="A53" s="66"/>
      <c r="B53" s="66"/>
      <c r="C53" s="66"/>
      <c r="D53" s="66"/>
      <c r="E53" s="66"/>
      <c r="F53" s="66"/>
      <c r="G53" s="66"/>
    </row>
    <row r="54" spans="1:7" s="35" customFormat="1" x14ac:dyDescent="0.2">
      <c r="A54" s="66"/>
      <c r="B54" s="66"/>
      <c r="C54" s="66"/>
      <c r="D54" s="66"/>
      <c r="E54" s="66"/>
      <c r="F54" s="66"/>
      <c r="G54" s="66"/>
    </row>
    <row r="55" spans="1:7" s="35" customFormat="1" x14ac:dyDescent="0.2">
      <c r="A55" s="66"/>
      <c r="B55" s="66"/>
      <c r="C55" s="66"/>
      <c r="D55" s="66"/>
      <c r="E55" s="66"/>
      <c r="F55" s="66"/>
      <c r="G55" s="66"/>
    </row>
    <row r="56" spans="1:7" s="35" customFormat="1" x14ac:dyDescent="0.2">
      <c r="A56" s="66"/>
      <c r="B56" s="66"/>
      <c r="C56" s="66"/>
      <c r="D56" s="66"/>
      <c r="E56" s="66"/>
      <c r="F56" s="66"/>
      <c r="G56" s="66"/>
    </row>
    <row r="57" spans="1:7" s="35" customFormat="1" x14ac:dyDescent="0.2">
      <c r="A57" s="66"/>
      <c r="B57" s="66"/>
      <c r="C57" s="66"/>
      <c r="D57" s="66"/>
      <c r="E57" s="66"/>
      <c r="F57" s="66"/>
      <c r="G57" s="66"/>
    </row>
    <row r="58" spans="1:7" s="35" customFormat="1" x14ac:dyDescent="0.2">
      <c r="A58" s="66"/>
      <c r="B58" s="66"/>
      <c r="C58" s="66"/>
      <c r="D58" s="66"/>
      <c r="E58" s="66"/>
      <c r="F58" s="66"/>
      <c r="G58" s="66"/>
    </row>
    <row r="59" spans="1:7" s="35" customFormat="1" x14ac:dyDescent="0.2">
      <c r="A59" s="66"/>
      <c r="B59" s="66"/>
      <c r="C59" s="66"/>
      <c r="D59" s="66"/>
      <c r="E59" s="66"/>
      <c r="F59" s="66"/>
      <c r="G59" s="66"/>
    </row>
    <row r="60" spans="1:7" s="35" customFormat="1" x14ac:dyDescent="0.2"/>
    <row r="61" spans="1:7" s="35" customFormat="1" x14ac:dyDescent="0.2"/>
    <row r="62" spans="1:7" s="35" customFormat="1" x14ac:dyDescent="0.2"/>
  </sheetData>
  <mergeCells count="11">
    <mergeCell ref="B7:C7"/>
    <mergeCell ref="B13:G13"/>
    <mergeCell ref="B15:B20"/>
    <mergeCell ref="B22:B25"/>
    <mergeCell ref="B28:B31"/>
    <mergeCell ref="B6:C6"/>
    <mergeCell ref="B1:G1"/>
    <mergeCell ref="B2:G2"/>
    <mergeCell ref="B3:G3"/>
    <mergeCell ref="B4:C4"/>
    <mergeCell ref="B5:C5"/>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J28"/>
  <sheetViews>
    <sheetView workbookViewId="0">
      <selection activeCell="B30" sqref="B30"/>
    </sheetView>
  </sheetViews>
  <sheetFormatPr baseColWidth="10" defaultRowHeight="15" x14ac:dyDescent="0.2"/>
  <cols>
    <col min="2" max="2" width="40.5" customWidth="1"/>
    <col min="3" max="3" width="15.5" customWidth="1"/>
    <col min="4" max="4" width="14.33203125" customWidth="1"/>
    <col min="5" max="5" width="13.83203125" customWidth="1"/>
    <col min="6" max="6" width="16.6640625" customWidth="1"/>
    <col min="10" max="10" width="13.1640625" bestFit="1" customWidth="1"/>
  </cols>
  <sheetData>
    <row r="2" spans="2:6" ht="26" customHeight="1" x14ac:dyDescent="0.3">
      <c r="B2" s="163" t="s">
        <v>35</v>
      </c>
      <c r="C2" s="163"/>
      <c r="D2" s="163"/>
      <c r="E2" s="163"/>
      <c r="F2" s="163"/>
    </row>
    <row r="5" spans="2:6" ht="22" customHeight="1" x14ac:dyDescent="0.25">
      <c r="B5" s="164" t="s">
        <v>163</v>
      </c>
      <c r="C5" s="164"/>
      <c r="D5" s="164"/>
      <c r="E5" s="164"/>
      <c r="F5" s="164"/>
    </row>
    <row r="7" spans="2:6" ht="30" customHeight="1" x14ac:dyDescent="0.2">
      <c r="B7" s="165" t="s">
        <v>164</v>
      </c>
      <c r="C7" s="165"/>
      <c r="D7" s="165"/>
      <c r="E7" s="166" t="s">
        <v>165</v>
      </c>
      <c r="F7" s="166"/>
    </row>
    <row r="8" spans="2:6" s="86" customFormat="1" ht="20" customHeight="1" x14ac:dyDescent="0.2">
      <c r="B8" s="167" t="s">
        <v>166</v>
      </c>
      <c r="C8" s="168"/>
      <c r="D8" s="169"/>
      <c r="E8" s="170"/>
      <c r="F8" s="170"/>
    </row>
    <row r="9" spans="2:6" s="86" customFormat="1" ht="20" customHeight="1" x14ac:dyDescent="0.2">
      <c r="B9" s="175" t="s">
        <v>167</v>
      </c>
      <c r="C9" s="175"/>
      <c r="D9" s="175"/>
      <c r="E9" s="170">
        <v>10228778.17</v>
      </c>
      <c r="F9" s="170"/>
    </row>
    <row r="10" spans="2:6" s="86" customFormat="1" ht="20" customHeight="1" x14ac:dyDescent="0.2">
      <c r="B10" s="175" t="s">
        <v>168</v>
      </c>
      <c r="C10" s="175"/>
      <c r="D10" s="175"/>
      <c r="E10" s="170">
        <v>3983181</v>
      </c>
      <c r="F10" s="170"/>
    </row>
    <row r="11" spans="2:6" s="86" customFormat="1" ht="20" customHeight="1" x14ac:dyDescent="0.2">
      <c r="B11" s="175" t="s">
        <v>169</v>
      </c>
      <c r="C11" s="175"/>
      <c r="D11" s="175"/>
      <c r="E11" s="170">
        <v>1300000</v>
      </c>
      <c r="F11" s="170"/>
    </row>
    <row r="12" spans="2:6" s="86" customFormat="1" ht="20" customHeight="1" x14ac:dyDescent="0.2">
      <c r="B12" s="171" t="s">
        <v>170</v>
      </c>
      <c r="C12" s="171"/>
      <c r="D12" s="171"/>
      <c r="E12" s="172">
        <f>SUM(E9:E11)</f>
        <v>15511959.17</v>
      </c>
      <c r="F12" s="172"/>
    </row>
    <row r="13" spans="2:6" x14ac:dyDescent="0.2">
      <c r="C13" s="87"/>
    </row>
    <row r="16" spans="2:6" ht="60" customHeight="1" x14ac:dyDescent="0.25">
      <c r="B16" s="173" t="s">
        <v>171</v>
      </c>
      <c r="C16" s="164"/>
      <c r="D16" s="164"/>
      <c r="E16" s="164"/>
      <c r="F16" s="164"/>
    </row>
    <row r="18" spans="1:10" ht="30" customHeight="1" x14ac:dyDescent="0.2">
      <c r="A18" s="88" t="s">
        <v>172</v>
      </c>
      <c r="B18" s="88" t="s">
        <v>164</v>
      </c>
      <c r="C18" s="88" t="s">
        <v>165</v>
      </c>
      <c r="D18" s="88" t="s">
        <v>154</v>
      </c>
      <c r="E18" s="88" t="s">
        <v>159</v>
      </c>
      <c r="F18" s="88" t="s">
        <v>146</v>
      </c>
    </row>
    <row r="19" spans="1:10" ht="20" customHeight="1" x14ac:dyDescent="0.2">
      <c r="A19" s="31">
        <v>1000</v>
      </c>
      <c r="B19" s="89" t="s">
        <v>173</v>
      </c>
      <c r="C19" s="89">
        <f>D19+E19+F19</f>
        <v>12917050.619999999</v>
      </c>
      <c r="D19" s="89">
        <v>9603062.6199999992</v>
      </c>
      <c r="E19" s="89">
        <v>3313988</v>
      </c>
      <c r="F19" s="89"/>
      <c r="J19" s="90"/>
    </row>
    <row r="20" spans="1:10" ht="20" customHeight="1" x14ac:dyDescent="0.2">
      <c r="A20" s="31">
        <v>2000</v>
      </c>
      <c r="B20" s="89" t="s">
        <v>174</v>
      </c>
      <c r="C20" s="89">
        <f t="shared" ref="C20:C22" si="0">D20+E20+F20</f>
        <v>682054</v>
      </c>
      <c r="D20" s="89">
        <v>116210</v>
      </c>
      <c r="E20" s="89">
        <v>150000</v>
      </c>
      <c r="F20" s="89">
        <f>350000+65844</f>
        <v>415844</v>
      </c>
      <c r="H20" s="91"/>
      <c r="I20" s="90"/>
      <c r="J20" s="90"/>
    </row>
    <row r="21" spans="1:10" ht="20" customHeight="1" x14ac:dyDescent="0.2">
      <c r="A21" s="31">
        <v>3000</v>
      </c>
      <c r="B21" s="89" t="s">
        <v>175</v>
      </c>
      <c r="C21" s="89">
        <f t="shared" si="0"/>
        <v>1912854.55</v>
      </c>
      <c r="D21" s="89">
        <v>509505.55</v>
      </c>
      <c r="E21" s="89">
        <v>519193</v>
      </c>
      <c r="F21" s="89">
        <f>950000-65844</f>
        <v>884156</v>
      </c>
      <c r="J21" s="90"/>
    </row>
    <row r="22" spans="1:10" ht="20" customHeight="1" x14ac:dyDescent="0.2">
      <c r="A22" s="92">
        <v>5000</v>
      </c>
      <c r="B22" s="89" t="s">
        <v>176</v>
      </c>
      <c r="C22" s="89">
        <f t="shared" si="0"/>
        <v>0</v>
      </c>
      <c r="D22" s="89"/>
      <c r="E22" s="89"/>
      <c r="F22" s="89"/>
      <c r="J22" s="90"/>
    </row>
    <row r="23" spans="1:10" ht="20" customHeight="1" x14ac:dyDescent="0.2">
      <c r="A23" s="174" t="s">
        <v>170</v>
      </c>
      <c r="B23" s="174"/>
      <c r="C23" s="93">
        <f>SUM(C19:C22)</f>
        <v>15511959.17</v>
      </c>
      <c r="D23" s="93">
        <f t="shared" ref="D23:F23" si="1">SUM(D19:D22)</f>
        <v>10228778.17</v>
      </c>
      <c r="E23" s="93">
        <f t="shared" si="1"/>
        <v>3983181</v>
      </c>
      <c r="F23" s="93">
        <f t="shared" si="1"/>
        <v>1300000</v>
      </c>
    </row>
    <row r="24" spans="1:10" ht="20" customHeight="1" x14ac:dyDescent="0.2">
      <c r="A24" s="86"/>
      <c r="B24" s="86"/>
      <c r="C24" s="86"/>
      <c r="D24" s="94"/>
      <c r="E24" s="86"/>
      <c r="F24" s="94"/>
    </row>
    <row r="25" spans="1:10" x14ac:dyDescent="0.2">
      <c r="C25" s="90">
        <f>E12-C23</f>
        <v>0</v>
      </c>
      <c r="D25" s="90"/>
    </row>
    <row r="26" spans="1:10" x14ac:dyDescent="0.2">
      <c r="C26" s="90"/>
      <c r="D26" s="90"/>
    </row>
    <row r="28" spans="1:10" x14ac:dyDescent="0.2">
      <c r="D28" s="90"/>
    </row>
  </sheetData>
  <mergeCells count="16">
    <mergeCell ref="B12:D12"/>
    <mergeCell ref="E12:F12"/>
    <mergeCell ref="B16:F16"/>
    <mergeCell ref="A23:B23"/>
    <mergeCell ref="B9:D9"/>
    <mergeCell ref="E9:F9"/>
    <mergeCell ref="B10:D10"/>
    <mergeCell ref="E10:F10"/>
    <mergeCell ref="B11:D11"/>
    <mergeCell ref="E11:F11"/>
    <mergeCell ref="B2:F2"/>
    <mergeCell ref="B5:F5"/>
    <mergeCell ref="B7:D7"/>
    <mergeCell ref="E7:F7"/>
    <mergeCell ref="B8:D8"/>
    <mergeCell ref="E8:F8"/>
  </mergeCells>
  <printOptions horizontalCentered="1"/>
  <pageMargins left="0.46" right="0.70866141732283472" top="1.78" bottom="0.74803149606299213" header="0.31496062992125984" footer="0.31496062992125984"/>
  <pageSetup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PAAS 2023</vt:lpstr>
      <vt:lpstr>POA 2023 X FF</vt:lpstr>
      <vt:lpstr>PTTO DE INGRESOS 2023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2022-02-04T17:36:46Z</cp:lastPrinted>
  <dcterms:created xsi:type="dcterms:W3CDTF">2018-11-09T15:37:17Z</dcterms:created>
  <dcterms:modified xsi:type="dcterms:W3CDTF">2024-01-23T20:15:31Z</dcterms:modified>
</cp:coreProperties>
</file>